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40" tabRatio="663" activeTab="0"/>
  </bookViews>
  <sheets>
    <sheet name="характеристика мкд" sheetId="1" r:id="rId1"/>
    <sheet name="виды работ " sheetId="2" r:id="rId2"/>
  </sheets>
  <definedNames>
    <definedName name="_xlnm.Print_Titles" localSheetId="1">'виды работ '!$8:$8</definedName>
    <definedName name="_xlnm.Print_Titles" localSheetId="0">'характеристика мкд'!$13:$13</definedName>
    <definedName name="_xlnm.Print_Area" localSheetId="1">'виды работ '!$A$1:$X$14</definedName>
    <definedName name="_xlnm.Print_Area" localSheetId="0">'характеристика мкд'!$A$1:$T$19</definedName>
  </definedNames>
  <calcPr fullCalcOnLoad="1"/>
</workbook>
</file>

<file path=xl/sharedStrings.xml><?xml version="1.0" encoding="utf-8"?>
<sst xmlns="http://schemas.openxmlformats.org/spreadsheetml/2006/main" count="110" uniqueCount="69">
  <si>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</si>
  <si>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</si>
  <si>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</si>
  <si>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</si>
  <si>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</si>
  <si>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</si>
  <si>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</si>
  <si>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</si>
  <si>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</si>
  <si>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</si>
  <si>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</si>
  <si>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</si>
  <si>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</si>
  <si>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</si>
  <si>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</si>
  <si>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</si>
  <si>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</si>
  <si>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Бокситогорский муниципальный район</t>
  </si>
  <si>
    <t>Муниципальное образование Борское сельское поселение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</si>
  <si>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</si>
  <si>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</si>
  <si>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</si>
  <si>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</si>
  <si>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</si>
  <si>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</si>
  <si>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</si>
  <si>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</si>
  <si>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УТВЕРЖДЕН</t>
  </si>
  <si>
    <t>постановлением Правительства</t>
  </si>
  <si>
    <t>Ленинградской области</t>
  </si>
  <si>
    <t>(приложение)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</si>
  <si>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</si>
  <si>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</si>
  <si>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</si>
  <si>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</si>
  <si>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</si>
  <si>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</si>
  <si>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</si>
  <si>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</si>
  <si>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</si>
  <si>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</si>
  <si>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</si>
  <si>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</si>
  <si>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</si>
  <si>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</si>
  <si>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</si>
  <si>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</si>
  <si>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</si>
  <si>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</si>
  <si>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</si>
  <si>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</si>
  <si>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</si>
  <si>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</si>
  <si>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</si>
  <si>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</si>
  <si>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</si>
  <si>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</si>
  <si>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Панель</t>
  </si>
  <si>
    <t>РО</t>
  </si>
  <si>
    <t>I. Перечень многоквратирных домов, которые подлежат капитальному ремонту в 2016 году</t>
  </si>
  <si>
    <t>Дер. Бор, д. 20</t>
  </si>
  <si>
    <t>Дер. Бор, д. 21</t>
  </si>
  <si>
    <t>30.12.2017</t>
  </si>
  <si>
    <t>Работы по предпроектной подготовке</t>
  </si>
  <si>
    <t>II. Реестр многоквартирных домов, которые подлежат капитальному ремонту в 2016 году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</si>
  <si>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</si>
  <si>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от _________ 2016 года № _____</t>
  </si>
  <si>
    <t>Технадзор по поселениям!!!!!!!</t>
  </si>
  <si>
    <t>Итого по муниципальному образованию со строит.контролем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</si>
</sst>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4" fontId="5" fillId="0" borderId="0" xfId="0" applyNumberFormat="1" applyFont="1" applyAlignment="1">
      <alignment horizontal="right" vertical="center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 inden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left" vertical="top" wrapText="1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5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/>
    </xf>
    <xf numFmtId="4" fontId="2" fillId="24" borderId="0" xfId="0" applyNumberFormat="1" applyFont="1" applyFill="1" applyAlignment="1">
      <alignment vertical="center"/>
    </xf>
    <xf numFmtId="4" fontId="2" fillId="24" borderId="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14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0" fontId="2" fillId="24" borderId="10" xfId="62" applyFont="1" applyFill="1" applyBorder="1" applyAlignment="1">
      <alignment horizontal="center" vertical="center" wrapText="1"/>
      <protection/>
    </xf>
    <xf numFmtId="4" fontId="5" fillId="24" borderId="0" xfId="0" applyNumberFormat="1" applyFont="1" applyFill="1" applyAlignment="1">
      <alignment horizontal="right" vertical="center" indent="1"/>
    </xf>
    <xf numFmtId="0" fontId="2" fillId="24" borderId="0" xfId="0" applyFont="1" applyFill="1" applyAlignment="1">
      <alignment vertical="center" wrapText="1"/>
    </xf>
    <xf numFmtId="4" fontId="2" fillId="24" borderId="0" xfId="0" applyNumberFormat="1" applyFont="1" applyFill="1" applyAlignment="1">
      <alignment horizontal="right" vertical="center" indent="1"/>
    </xf>
    <xf numFmtId="0" fontId="2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1" fillId="24" borderId="0" xfId="0" applyFont="1" applyFill="1" applyBorder="1" applyAlignment="1">
      <alignment horizontal="center" vertical="center"/>
    </xf>
    <xf numFmtId="4" fontId="2" fillId="24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4" fontId="2" fillId="25" borderId="0" xfId="0" applyNumberFormat="1" applyFont="1" applyFill="1" applyAlignment="1">
      <alignment vertical="center"/>
    </xf>
    <xf numFmtId="4" fontId="2" fillId="25" borderId="0" xfId="0" applyNumberFormat="1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" fontId="1" fillId="25" borderId="0" xfId="0" applyNumberFormat="1" applyFont="1" applyFill="1" applyAlignment="1">
      <alignment vertical="center"/>
    </xf>
    <xf numFmtId="4" fontId="1" fillId="24" borderId="0" xfId="0" applyNumberFormat="1" applyFont="1" applyFill="1" applyAlignment="1">
      <alignment vertical="center"/>
    </xf>
    <xf numFmtId="4" fontId="8" fillId="24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4" fontId="0" fillId="24" borderId="10" xfId="0" applyNumberForma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textRotation="90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62" applyFont="1" applyFill="1" applyBorder="1" applyAlignment="1">
      <alignment horizontal="center" vertical="center" textRotation="90" wrapText="1"/>
      <protection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Alignment="1">
      <alignment horizontal="center" vertical="center"/>
    </xf>
    <xf numFmtId="4" fontId="1" fillId="24" borderId="10" xfId="0" applyNumberFormat="1" applyFont="1" applyFill="1" applyBorder="1" applyAlignment="1">
      <alignment horizontal="left" vertical="center"/>
    </xf>
    <xf numFmtId="0" fontId="2" fillId="24" borderId="17" xfId="0" applyNumberFormat="1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21" xfId="0" applyNumberFormat="1" applyFont="1" applyFill="1" applyBorder="1" applyAlignment="1">
      <alignment horizontal="center" vertical="center" wrapText="1"/>
    </xf>
    <xf numFmtId="0" fontId="2" fillId="24" borderId="22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0 2" xfId="58"/>
    <cellStyle name="Обычный 11" xfId="59"/>
    <cellStyle name="Обычный 12" xfId="60"/>
    <cellStyle name="Обычный 13" xfId="61"/>
    <cellStyle name="Обычный 2" xfId="62"/>
    <cellStyle name="Обычный 2 2" xfId="63"/>
    <cellStyle name="Обычный 2 2 2" xfId="64"/>
    <cellStyle name="Обычный 2 3" xfId="65"/>
    <cellStyle name="Обычный 2 4" xfId="66"/>
    <cellStyle name="Обычный 3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4" xfId="73"/>
    <cellStyle name="Обычный 4 2" xfId="74"/>
    <cellStyle name="Обычный 4 3" xfId="75"/>
    <cellStyle name="Обычный 4 4" xfId="76"/>
    <cellStyle name="Обычный 4 5" xfId="77"/>
    <cellStyle name="Обычный 5" xfId="78"/>
    <cellStyle name="Обычный 5 2" xfId="79"/>
    <cellStyle name="Обычный 6" xfId="80"/>
    <cellStyle name="Обычный 6 2" xfId="81"/>
    <cellStyle name="Обычный 6 3" xfId="82"/>
    <cellStyle name="Обычный 6 4" xfId="83"/>
    <cellStyle name="Обычный 6 5" xfId="84"/>
    <cellStyle name="Обычный 7" xfId="85"/>
    <cellStyle name="Обычный 7 2" xfId="86"/>
    <cellStyle name="Обычный 7 3" xfId="87"/>
    <cellStyle name="Обычный 7 4" xfId="88"/>
    <cellStyle name="Обычный 7 5" xfId="89"/>
    <cellStyle name="Обычный 8" xfId="90"/>
    <cellStyle name="Обычный 8 2" xfId="91"/>
    <cellStyle name="Обычный 9" xfId="92"/>
    <cellStyle name="Обычный 9 2" xfId="93"/>
    <cellStyle name="Обычный 9 3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="80" zoomScaleSheetLayoutView="80" zoomScalePageLayoutView="0" workbookViewId="0" topLeftCell="A1">
      <pane xSplit="5085" topLeftCell="A1" activePane="topRight" state="split"/>
      <selection pane="topLeft" activeCell="A19" sqref="A19:B19"/>
      <selection pane="topRight" activeCell="P20" sqref="P20"/>
    </sheetView>
  </sheetViews>
  <sheetFormatPr defaultColWidth="9.140625" defaultRowHeight="15"/>
  <cols>
    <col min="1" max="1" width="4.421875" style="10" customWidth="1"/>
    <col min="2" max="2" width="49.28125" style="11" customWidth="1"/>
    <col min="3" max="3" width="10.57421875" style="10" customWidth="1"/>
    <col min="4" max="4" width="9.421875" style="10" bestFit="1" customWidth="1"/>
    <col min="5" max="5" width="9.28125" style="10" bestFit="1" customWidth="1"/>
    <col min="6" max="7" width="9.421875" style="10" bestFit="1" customWidth="1"/>
    <col min="8" max="8" width="13.140625" style="10" bestFit="1" customWidth="1"/>
    <col min="9" max="9" width="11.00390625" style="10" customWidth="1"/>
    <col min="10" max="11" width="11.421875" style="10" customWidth="1"/>
    <col min="12" max="12" width="17.57421875" style="10" customWidth="1"/>
    <col min="13" max="15" width="9.421875" style="10" bestFit="1" customWidth="1"/>
    <col min="16" max="16" width="16.7109375" style="10" customWidth="1"/>
    <col min="17" max="17" width="10.8515625" style="10" customWidth="1"/>
    <col min="18" max="18" width="12.421875" style="10" customWidth="1"/>
    <col min="19" max="19" width="11.421875" style="10" customWidth="1"/>
    <col min="20" max="20" width="9.28125" style="10" bestFit="1" customWidth="1"/>
    <col min="21" max="21" width="15.421875" style="0" customWidth="1"/>
    <col min="22" max="22" width="16.421875" style="0" customWidth="1"/>
    <col min="23" max="23" width="10.8515625" style="0" bestFit="1" customWidth="1"/>
  </cols>
  <sheetData>
    <row r="1" spans="1:20" s="8" customFormat="1" ht="12.75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 t="s">
        <v>27</v>
      </c>
      <c r="R1" s="20"/>
      <c r="S1" s="20"/>
      <c r="T1" s="20"/>
    </row>
    <row r="2" spans="1:20" s="8" customFormat="1" ht="12.75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 t="s">
        <v>28</v>
      </c>
      <c r="R2" s="20"/>
      <c r="S2" s="20"/>
      <c r="T2" s="20"/>
    </row>
    <row r="3" spans="1:20" s="8" customFormat="1" ht="12.7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 t="s">
        <v>29</v>
      </c>
      <c r="R3" s="20"/>
      <c r="S3" s="20"/>
      <c r="T3" s="20"/>
    </row>
    <row r="4" spans="1:20" s="8" customFormat="1" ht="12.75">
      <c r="A4" s="20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 t="s">
        <v>66</v>
      </c>
      <c r="R4" s="20"/>
      <c r="S4" s="20"/>
      <c r="T4" s="20"/>
    </row>
    <row r="5" spans="1:20" s="8" customFormat="1" ht="12.75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 t="s">
        <v>30</v>
      </c>
      <c r="R5" s="20"/>
      <c r="S5" s="20"/>
      <c r="T5" s="20"/>
    </row>
    <row r="6" spans="1:20" s="8" customFormat="1" ht="12.75">
      <c r="A6" s="52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20"/>
    </row>
    <row r="7" spans="1:20" s="8" customFormat="1" ht="12.75">
      <c r="A7" s="20"/>
      <c r="B7" s="21"/>
      <c r="C7" s="20"/>
      <c r="D7" s="53" t="s">
        <v>59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20"/>
      <c r="S7" s="20"/>
      <c r="T7" s="20"/>
    </row>
    <row r="8" spans="1:20" s="8" customFormat="1" ht="12.75">
      <c r="A8" s="20"/>
      <c r="B8" s="21"/>
      <c r="C8" s="2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0"/>
      <c r="S8" s="20"/>
      <c r="T8" s="20"/>
    </row>
    <row r="9" spans="1:20" s="8" customFormat="1" ht="30" customHeight="1">
      <c r="A9" s="50" t="s">
        <v>31</v>
      </c>
      <c r="B9" s="50" t="s">
        <v>1</v>
      </c>
      <c r="C9" s="54" t="s">
        <v>32</v>
      </c>
      <c r="D9" s="54"/>
      <c r="E9" s="55" t="s">
        <v>33</v>
      </c>
      <c r="F9" s="55" t="s">
        <v>34</v>
      </c>
      <c r="G9" s="55" t="s">
        <v>35</v>
      </c>
      <c r="H9" s="49" t="s">
        <v>36</v>
      </c>
      <c r="I9" s="50" t="s">
        <v>37</v>
      </c>
      <c r="J9" s="50"/>
      <c r="K9" s="49" t="s">
        <v>38</v>
      </c>
      <c r="L9" s="50" t="s">
        <v>39</v>
      </c>
      <c r="M9" s="50"/>
      <c r="N9" s="50"/>
      <c r="O9" s="50"/>
      <c r="P9" s="50"/>
      <c r="Q9" s="57" t="s">
        <v>40</v>
      </c>
      <c r="R9" s="57" t="s">
        <v>41</v>
      </c>
      <c r="S9" s="49" t="s">
        <v>42</v>
      </c>
      <c r="T9" s="49" t="s">
        <v>43</v>
      </c>
    </row>
    <row r="10" spans="1:20" s="8" customFormat="1" ht="15" customHeight="1">
      <c r="A10" s="50"/>
      <c r="B10" s="50"/>
      <c r="C10" s="49" t="s">
        <v>44</v>
      </c>
      <c r="D10" s="49" t="s">
        <v>45</v>
      </c>
      <c r="E10" s="55"/>
      <c r="F10" s="55"/>
      <c r="G10" s="55"/>
      <c r="H10" s="49"/>
      <c r="I10" s="49" t="s">
        <v>46</v>
      </c>
      <c r="J10" s="49" t="s">
        <v>47</v>
      </c>
      <c r="K10" s="49"/>
      <c r="L10" s="49" t="s">
        <v>46</v>
      </c>
      <c r="M10" s="29"/>
      <c r="N10" s="29"/>
      <c r="O10" s="28"/>
      <c r="P10" s="28"/>
      <c r="Q10" s="57"/>
      <c r="R10" s="57"/>
      <c r="S10" s="49"/>
      <c r="T10" s="49"/>
    </row>
    <row r="11" spans="1:20" s="8" customFormat="1" ht="173.25" customHeight="1">
      <c r="A11" s="50"/>
      <c r="B11" s="50"/>
      <c r="C11" s="49"/>
      <c r="D11" s="49"/>
      <c r="E11" s="55"/>
      <c r="F11" s="55"/>
      <c r="G11" s="55"/>
      <c r="H11" s="49"/>
      <c r="I11" s="49"/>
      <c r="J11" s="49"/>
      <c r="K11" s="49"/>
      <c r="L11" s="49"/>
      <c r="M11" s="29" t="s">
        <v>48</v>
      </c>
      <c r="N11" s="29" t="s">
        <v>49</v>
      </c>
      <c r="O11" s="29" t="s">
        <v>50</v>
      </c>
      <c r="P11" s="29" t="s">
        <v>51</v>
      </c>
      <c r="Q11" s="57"/>
      <c r="R11" s="57"/>
      <c r="S11" s="49"/>
      <c r="T11" s="49"/>
    </row>
    <row r="12" spans="1:20" s="8" customFormat="1" ht="18.75" customHeight="1">
      <c r="A12" s="50"/>
      <c r="B12" s="50"/>
      <c r="C12" s="49"/>
      <c r="D12" s="49"/>
      <c r="E12" s="55"/>
      <c r="F12" s="55"/>
      <c r="G12" s="55"/>
      <c r="H12" s="28" t="s">
        <v>52</v>
      </c>
      <c r="I12" s="28" t="s">
        <v>52</v>
      </c>
      <c r="J12" s="28" t="s">
        <v>52</v>
      </c>
      <c r="K12" s="28" t="s">
        <v>53</v>
      </c>
      <c r="L12" s="28" t="s">
        <v>12</v>
      </c>
      <c r="M12" s="28"/>
      <c r="N12" s="28"/>
      <c r="O12" s="28" t="s">
        <v>12</v>
      </c>
      <c r="P12" s="28" t="s">
        <v>12</v>
      </c>
      <c r="Q12" s="22" t="s">
        <v>54</v>
      </c>
      <c r="R12" s="22" t="s">
        <v>54</v>
      </c>
      <c r="S12" s="49"/>
      <c r="T12" s="49"/>
    </row>
    <row r="13" spans="1:20" s="8" customFormat="1" ht="12.75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  <c r="Q13" s="27">
        <v>17</v>
      </c>
      <c r="R13" s="27">
        <v>18</v>
      </c>
      <c r="S13" s="27">
        <v>19</v>
      </c>
      <c r="T13" s="28">
        <v>20</v>
      </c>
    </row>
    <row r="14" spans="1:20" s="8" customFormat="1" ht="15.75" customHeight="1">
      <c r="A14" s="56" t="s">
        <v>17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2" s="8" customFormat="1" ht="15.75" customHeight="1">
      <c r="A15" s="48" t="s">
        <v>18</v>
      </c>
      <c r="B15" s="48"/>
      <c r="C15" s="48"/>
      <c r="D15" s="48"/>
      <c r="E15" s="4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31"/>
      <c r="V15" s="31"/>
    </row>
    <row r="16" spans="1:22" s="8" customFormat="1" ht="12.75">
      <c r="A16" s="18">
        <v>1</v>
      </c>
      <c r="B16" s="9" t="s">
        <v>60</v>
      </c>
      <c r="C16" s="28">
        <v>1976</v>
      </c>
      <c r="D16" s="28"/>
      <c r="E16" s="28" t="s">
        <v>57</v>
      </c>
      <c r="F16" s="28">
        <v>3</v>
      </c>
      <c r="G16" s="28">
        <v>4</v>
      </c>
      <c r="H16" s="37">
        <v>1241.4</v>
      </c>
      <c r="I16" s="37">
        <v>793.2</v>
      </c>
      <c r="J16" s="37">
        <v>525</v>
      </c>
      <c r="K16" s="28">
        <v>62</v>
      </c>
      <c r="L16" s="38">
        <f>'виды работ '!C11</f>
        <v>6180011</v>
      </c>
      <c r="M16" s="38">
        <v>0</v>
      </c>
      <c r="N16" s="38">
        <v>0</v>
      </c>
      <c r="O16" s="38">
        <v>0</v>
      </c>
      <c r="P16" s="38">
        <f>L16</f>
        <v>6180011</v>
      </c>
      <c r="Q16" s="38">
        <f>L16/H16</f>
        <v>4978.259223457387</v>
      </c>
      <c r="R16" s="38">
        <v>14593.7</v>
      </c>
      <c r="S16" s="16" t="s">
        <v>62</v>
      </c>
      <c r="T16" s="28" t="s">
        <v>58</v>
      </c>
      <c r="U16" s="31"/>
      <c r="V16" s="31"/>
    </row>
    <row r="17" spans="1:22" s="8" customFormat="1" ht="12.75">
      <c r="A17" s="18">
        <f>A16+1</f>
        <v>2</v>
      </c>
      <c r="B17" s="9" t="s">
        <v>61</v>
      </c>
      <c r="C17" s="28">
        <v>1976</v>
      </c>
      <c r="D17" s="28"/>
      <c r="E17" s="28" t="s">
        <v>55</v>
      </c>
      <c r="F17" s="28">
        <v>2</v>
      </c>
      <c r="G17" s="28">
        <v>3</v>
      </c>
      <c r="H17" s="37">
        <v>919.28</v>
      </c>
      <c r="I17" s="37">
        <v>443</v>
      </c>
      <c r="J17" s="37">
        <v>253.69</v>
      </c>
      <c r="K17" s="28">
        <v>39</v>
      </c>
      <c r="L17" s="38">
        <f>'виды работ '!C12</f>
        <v>1914403</v>
      </c>
      <c r="M17" s="38">
        <v>0</v>
      </c>
      <c r="N17" s="38">
        <v>0</v>
      </c>
      <c r="O17" s="38">
        <v>0</v>
      </c>
      <c r="P17" s="38">
        <f>L17</f>
        <v>1914403</v>
      </c>
      <c r="Q17" s="38">
        <f>L17/H17</f>
        <v>2082.502610738839</v>
      </c>
      <c r="R17" s="38">
        <v>14593.7</v>
      </c>
      <c r="S17" s="16" t="s">
        <v>62</v>
      </c>
      <c r="T17" s="28" t="s">
        <v>58</v>
      </c>
      <c r="U17" s="31"/>
      <c r="V17" s="31"/>
    </row>
    <row r="18" spans="1:22" s="8" customFormat="1" ht="12.75">
      <c r="A18" s="51" t="s">
        <v>16</v>
      </c>
      <c r="B18" s="51"/>
      <c r="C18" s="37" t="s">
        <v>56</v>
      </c>
      <c r="D18" s="37" t="s">
        <v>56</v>
      </c>
      <c r="E18" s="37" t="s">
        <v>56</v>
      </c>
      <c r="F18" s="37" t="s">
        <v>56</v>
      </c>
      <c r="G18" s="37" t="s">
        <v>56</v>
      </c>
      <c r="H18" s="38">
        <f>SUM(H16:H17)</f>
        <v>2160.6800000000003</v>
      </c>
      <c r="I18" s="38">
        <f aca="true" t="shared" si="0" ref="I18:P18">SUM(I16:I17)</f>
        <v>1236.2</v>
      </c>
      <c r="J18" s="38">
        <f t="shared" si="0"/>
        <v>778.69</v>
      </c>
      <c r="K18" s="33">
        <f t="shared" si="0"/>
        <v>101</v>
      </c>
      <c r="L18" s="38">
        <f>SUM(L16:L17)</f>
        <v>8094414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8094414</v>
      </c>
      <c r="Q18" s="38">
        <f>L18/H18</f>
        <v>3746.234518762611</v>
      </c>
      <c r="R18" s="17" t="s">
        <v>56</v>
      </c>
      <c r="S18" s="16" t="s">
        <v>56</v>
      </c>
      <c r="T18" s="28" t="s">
        <v>56</v>
      </c>
      <c r="U18" s="31"/>
      <c r="V18" s="31"/>
    </row>
    <row r="19" spans="1:20" s="45" customFormat="1" ht="26.25" customHeight="1">
      <c r="A19" s="51" t="s">
        <v>68</v>
      </c>
      <c r="B19" s="5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6">
        <f>P18+'виды работ '!AC13</f>
        <v>8265847</v>
      </c>
      <c r="Q19" s="44"/>
      <c r="R19" s="44"/>
      <c r="S19" s="44"/>
      <c r="T19" s="44"/>
    </row>
  </sheetData>
  <sheetProtection/>
  <mergeCells count="26">
    <mergeCell ref="A18:B18"/>
    <mergeCell ref="L10:L11"/>
    <mergeCell ref="A14:T14"/>
    <mergeCell ref="K9:K11"/>
    <mergeCell ref="L9:P9"/>
    <mergeCell ref="Q9:Q11"/>
    <mergeCell ref="J10:J11"/>
    <mergeCell ref="R9:R11"/>
    <mergeCell ref="T9:T12"/>
    <mergeCell ref="A19:B19"/>
    <mergeCell ref="A6:S6"/>
    <mergeCell ref="D7:Q7"/>
    <mergeCell ref="A9:A12"/>
    <mergeCell ref="B9:B12"/>
    <mergeCell ref="C9:D9"/>
    <mergeCell ref="E9:E12"/>
    <mergeCell ref="F9:F12"/>
    <mergeCell ref="S9:S12"/>
    <mergeCell ref="G9:G12"/>
    <mergeCell ref="A15:E15"/>
    <mergeCell ref="H9:H11"/>
    <mergeCell ref="I9:J9"/>
    <mergeCell ref="C10:C12"/>
    <mergeCell ref="D10:D12"/>
    <mergeCell ref="I10:I11"/>
    <mergeCell ref="F15:T15"/>
  </mergeCells>
  <printOptions/>
  <pageMargins left="0.2362204724409449" right="0.15748031496062992" top="0.4330708661417323" bottom="0.2362204724409449" header="0.31496062992125984" footer="0.15748031496062992"/>
  <pageSetup fitToHeight="0" horizontalDpi="600" verticalDpi="600" orientation="landscape" paperSize="9" scale="5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view="pageBreakPreview" zoomScale="80" zoomScaleNormal="90" zoomScaleSheetLayoutView="80" zoomScalePageLayoutView="0" workbookViewId="0" topLeftCell="A1">
      <pane xSplit="6120" topLeftCell="B1" activePane="topRight" state="split"/>
      <selection pane="topLeft" activeCell="A15" sqref="A15"/>
      <selection pane="topRight" activeCell="T12" sqref="T12"/>
    </sheetView>
  </sheetViews>
  <sheetFormatPr defaultColWidth="9.140625" defaultRowHeight="15"/>
  <cols>
    <col min="1" max="1" width="5.28125" style="3" customWidth="1"/>
    <col min="2" max="2" width="63.421875" style="3" customWidth="1"/>
    <col min="3" max="3" width="19.28125" style="1" customWidth="1"/>
    <col min="4" max="4" width="17.28125" style="1" customWidth="1"/>
    <col min="5" max="5" width="16.421875" style="1" customWidth="1"/>
    <col min="6" max="6" width="15.140625" style="1" customWidth="1"/>
    <col min="7" max="9" width="14.28125" style="1" customWidth="1"/>
    <col min="10" max="10" width="10.00390625" style="1" customWidth="1"/>
    <col min="11" max="11" width="16.7109375" style="1" customWidth="1"/>
    <col min="12" max="12" width="14.8515625" style="1" bestFit="1" customWidth="1"/>
    <col min="13" max="13" width="15.8515625" style="1" customWidth="1"/>
    <col min="14" max="14" width="10.00390625" style="1" customWidth="1"/>
    <col min="15" max="15" width="15.57421875" style="1" bestFit="1" customWidth="1"/>
    <col min="16" max="16" width="11.7109375" style="1" bestFit="1" customWidth="1"/>
    <col min="17" max="17" width="16.8515625" style="1" bestFit="1" customWidth="1"/>
    <col min="18" max="18" width="10.00390625" style="1" customWidth="1"/>
    <col min="19" max="19" width="14.28125" style="1" customWidth="1"/>
    <col min="20" max="20" width="12.140625" style="1" customWidth="1"/>
    <col min="21" max="21" width="15.28125" style="1" bestFit="1" customWidth="1"/>
    <col min="22" max="24" width="15.7109375" style="1" customWidth="1"/>
    <col min="25" max="25" width="27.421875" style="2" hidden="1" customWidth="1"/>
    <col min="26" max="26" width="20.57421875" style="3" hidden="1" customWidth="1"/>
    <col min="27" max="27" width="15.421875" style="3" hidden="1" customWidth="1"/>
    <col min="28" max="28" width="18.7109375" style="3" hidden="1" customWidth="1"/>
    <col min="29" max="29" width="31.00390625" style="43" customWidth="1"/>
    <col min="30" max="16384" width="9.140625" style="3" customWidth="1"/>
  </cols>
  <sheetData>
    <row r="1" spans="1:29" s="13" customFormat="1" ht="12.7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4"/>
      <c r="AC1" s="67" t="s">
        <v>67</v>
      </c>
    </row>
    <row r="2" spans="3:29" s="13" customFormat="1" ht="12.7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4"/>
      <c r="AC2" s="67"/>
    </row>
    <row r="3" spans="1:29" s="13" customFormat="1" ht="12.75" customHeight="1">
      <c r="A3" s="58" t="s">
        <v>0</v>
      </c>
      <c r="B3" s="58" t="s">
        <v>1</v>
      </c>
      <c r="C3" s="58" t="s">
        <v>2</v>
      </c>
      <c r="D3" s="61" t="s">
        <v>25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  <c r="Y3" s="24"/>
      <c r="AC3" s="67"/>
    </row>
    <row r="4" spans="1:29" s="13" customFormat="1" ht="12.75" customHeight="1">
      <c r="A4" s="59"/>
      <c r="B4" s="59"/>
      <c r="C4" s="59"/>
      <c r="D4" s="64" t="s">
        <v>26</v>
      </c>
      <c r="E4" s="65"/>
      <c r="F4" s="65"/>
      <c r="G4" s="65"/>
      <c r="H4" s="65"/>
      <c r="I4" s="66"/>
      <c r="J4" s="69" t="s">
        <v>19</v>
      </c>
      <c r="K4" s="70"/>
      <c r="L4" s="69" t="s">
        <v>20</v>
      </c>
      <c r="M4" s="70"/>
      <c r="N4" s="69" t="s">
        <v>21</v>
      </c>
      <c r="O4" s="70"/>
      <c r="P4" s="69" t="s">
        <v>22</v>
      </c>
      <c r="Q4" s="70"/>
      <c r="R4" s="69" t="s">
        <v>23</v>
      </c>
      <c r="S4" s="70"/>
      <c r="T4" s="69" t="s">
        <v>24</v>
      </c>
      <c r="U4" s="70"/>
      <c r="V4" s="58" t="s">
        <v>3</v>
      </c>
      <c r="W4" s="58" t="s">
        <v>4</v>
      </c>
      <c r="X4" s="58" t="s">
        <v>63</v>
      </c>
      <c r="Y4" s="24"/>
      <c r="AC4" s="67"/>
    </row>
    <row r="5" spans="1:29" s="13" customFormat="1" ht="12.75" customHeight="1">
      <c r="A5" s="59"/>
      <c r="B5" s="59"/>
      <c r="C5" s="59"/>
      <c r="D5" s="58" t="s">
        <v>5</v>
      </c>
      <c r="E5" s="64" t="s">
        <v>6</v>
      </c>
      <c r="F5" s="65"/>
      <c r="G5" s="65"/>
      <c r="H5" s="65"/>
      <c r="I5" s="66"/>
      <c r="J5" s="71"/>
      <c r="K5" s="72"/>
      <c r="L5" s="71"/>
      <c r="M5" s="72"/>
      <c r="N5" s="71"/>
      <c r="O5" s="72"/>
      <c r="P5" s="71"/>
      <c r="Q5" s="72"/>
      <c r="R5" s="71"/>
      <c r="S5" s="72"/>
      <c r="T5" s="71"/>
      <c r="U5" s="72"/>
      <c r="V5" s="59"/>
      <c r="W5" s="59"/>
      <c r="X5" s="59"/>
      <c r="Y5" s="24"/>
      <c r="AC5" s="67"/>
    </row>
    <row r="6" spans="1:29" s="13" customFormat="1" ht="60" customHeight="1">
      <c r="A6" s="59"/>
      <c r="B6" s="59"/>
      <c r="C6" s="60"/>
      <c r="D6" s="60"/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73"/>
      <c r="K6" s="74"/>
      <c r="L6" s="73"/>
      <c r="M6" s="74"/>
      <c r="N6" s="73"/>
      <c r="O6" s="74"/>
      <c r="P6" s="73"/>
      <c r="Q6" s="74"/>
      <c r="R6" s="73"/>
      <c r="S6" s="74"/>
      <c r="T6" s="73"/>
      <c r="U6" s="74"/>
      <c r="V6" s="60"/>
      <c r="W6" s="60"/>
      <c r="X6" s="60"/>
      <c r="Y6" s="24"/>
      <c r="AC6" s="67"/>
    </row>
    <row r="7" spans="1:29" s="20" customFormat="1" ht="12.75">
      <c r="A7" s="60"/>
      <c r="B7" s="60"/>
      <c r="C7" s="19" t="s">
        <v>12</v>
      </c>
      <c r="D7" s="19" t="s">
        <v>12</v>
      </c>
      <c r="E7" s="19" t="s">
        <v>12</v>
      </c>
      <c r="F7" s="19" t="s">
        <v>12</v>
      </c>
      <c r="G7" s="19" t="s">
        <v>12</v>
      </c>
      <c r="H7" s="19" t="s">
        <v>12</v>
      </c>
      <c r="I7" s="19" t="s">
        <v>12</v>
      </c>
      <c r="J7" s="19" t="s">
        <v>13</v>
      </c>
      <c r="K7" s="19" t="s">
        <v>12</v>
      </c>
      <c r="L7" s="19" t="s">
        <v>14</v>
      </c>
      <c r="M7" s="19" t="s">
        <v>12</v>
      </c>
      <c r="N7" s="19" t="s">
        <v>14</v>
      </c>
      <c r="O7" s="19" t="s">
        <v>12</v>
      </c>
      <c r="P7" s="19" t="s">
        <v>14</v>
      </c>
      <c r="Q7" s="19" t="s">
        <v>12</v>
      </c>
      <c r="R7" s="19" t="s">
        <v>15</v>
      </c>
      <c r="S7" s="19" t="s">
        <v>12</v>
      </c>
      <c r="T7" s="19" t="s">
        <v>14</v>
      </c>
      <c r="U7" s="19" t="s">
        <v>12</v>
      </c>
      <c r="V7" s="19" t="s">
        <v>12</v>
      </c>
      <c r="W7" s="19" t="s">
        <v>12</v>
      </c>
      <c r="X7" s="19" t="s">
        <v>12</v>
      </c>
      <c r="Y7" s="26"/>
      <c r="AC7" s="67"/>
    </row>
    <row r="8" spans="1:29" s="20" customFormat="1" ht="12.7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33">
        <v>21</v>
      </c>
      <c r="V8" s="33">
        <v>22</v>
      </c>
      <c r="W8" s="32">
        <v>23</v>
      </c>
      <c r="X8" s="32">
        <v>24</v>
      </c>
      <c r="Y8" s="26"/>
      <c r="AC8" s="67"/>
    </row>
    <row r="9" spans="1:29" s="13" customFormat="1" ht="12.75" customHeight="1">
      <c r="A9" s="75" t="s">
        <v>17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"/>
      <c r="AC9" s="67"/>
    </row>
    <row r="10" spans="1:29" s="34" customFormat="1" ht="17.25" customHeight="1">
      <c r="A10" s="68" t="s">
        <v>18</v>
      </c>
      <c r="B10" s="68"/>
      <c r="C10" s="68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36"/>
      <c r="Z10" s="35"/>
      <c r="AA10" s="35"/>
      <c r="AB10" s="14"/>
      <c r="AC10" s="39"/>
    </row>
    <row r="11" spans="1:29" s="13" customFormat="1" ht="17.25" customHeight="1">
      <c r="A11" s="33">
        <v>1</v>
      </c>
      <c r="B11" s="9" t="s">
        <v>60</v>
      </c>
      <c r="C11" s="38">
        <f>D11+K11+M11+O11+Q11+S11+U11+V11+W11+X11</f>
        <v>6180011</v>
      </c>
      <c r="D11" s="37">
        <f>E11+F11+G11+H11+I11</f>
        <v>4189948</v>
      </c>
      <c r="E11" s="37"/>
      <c r="F11" s="37">
        <v>2607267</v>
      </c>
      <c r="G11" s="37">
        <v>630254</v>
      </c>
      <c r="H11" s="37">
        <v>952427</v>
      </c>
      <c r="I11" s="37"/>
      <c r="J11" s="37"/>
      <c r="K11" s="37"/>
      <c r="L11" s="37"/>
      <c r="M11" s="37"/>
      <c r="N11" s="37"/>
      <c r="O11" s="37"/>
      <c r="P11" s="37">
        <v>1119.36</v>
      </c>
      <c r="Q11" s="37">
        <v>1942281</v>
      </c>
      <c r="R11" s="37"/>
      <c r="S11" s="37"/>
      <c r="T11" s="37"/>
      <c r="U11" s="37"/>
      <c r="V11" s="37"/>
      <c r="W11" s="37"/>
      <c r="X11" s="37">
        <v>47782</v>
      </c>
      <c r="Y11" s="15"/>
      <c r="Z11" s="14"/>
      <c r="AA11" s="14"/>
      <c r="AB11" s="14"/>
      <c r="AC11" s="40"/>
    </row>
    <row r="12" spans="1:29" s="13" customFormat="1" ht="17.25" customHeight="1">
      <c r="A12" s="33">
        <f>A11+1</f>
        <v>2</v>
      </c>
      <c r="B12" s="9" t="s">
        <v>61</v>
      </c>
      <c r="C12" s="38">
        <f>D12+K12+M12+O12+Q12+S12+U12+V12+W12+X12</f>
        <v>1914403</v>
      </c>
      <c r="D12" s="37">
        <f>E12+F12+G12+H12+I12</f>
        <v>554485</v>
      </c>
      <c r="E12" s="37"/>
      <c r="F12" s="37"/>
      <c r="G12" s="37">
        <v>291403</v>
      </c>
      <c r="H12" s="37">
        <v>263082</v>
      </c>
      <c r="I12" s="37"/>
      <c r="J12" s="37"/>
      <c r="K12" s="37"/>
      <c r="L12" s="37">
        <v>763</v>
      </c>
      <c r="M12" s="37">
        <v>804236</v>
      </c>
      <c r="N12" s="37"/>
      <c r="O12" s="37"/>
      <c r="P12" s="37">
        <v>738.92</v>
      </c>
      <c r="Q12" s="37">
        <v>519922</v>
      </c>
      <c r="R12" s="37"/>
      <c r="S12" s="37"/>
      <c r="T12" s="37"/>
      <c r="U12" s="37"/>
      <c r="V12" s="37"/>
      <c r="W12" s="37"/>
      <c r="X12" s="37">
        <v>35760</v>
      </c>
      <c r="Y12" s="15"/>
      <c r="Z12" s="14"/>
      <c r="AA12" s="14"/>
      <c r="AB12" s="14"/>
      <c r="AC12" s="40"/>
    </row>
    <row r="13" spans="1:29" s="13" customFormat="1" ht="17.25" customHeight="1">
      <c r="A13" s="68" t="s">
        <v>16</v>
      </c>
      <c r="B13" s="68"/>
      <c r="C13" s="38">
        <f>SUM(C11:C12)</f>
        <v>8094414</v>
      </c>
      <c r="D13" s="38">
        <f>SUM(D11:D12)</f>
        <v>4744433</v>
      </c>
      <c r="E13" s="38"/>
      <c r="F13" s="38">
        <f>SUM(F11:F12)</f>
        <v>2607267</v>
      </c>
      <c r="G13" s="38">
        <f>SUM(G11:G12)</f>
        <v>921657</v>
      </c>
      <c r="H13" s="38">
        <f>SUM(H11:H12)</f>
        <v>1215509</v>
      </c>
      <c r="I13" s="38"/>
      <c r="J13" s="38"/>
      <c r="K13" s="38"/>
      <c r="L13" s="38">
        <f>SUM(L11:L12)</f>
        <v>763</v>
      </c>
      <c r="M13" s="38">
        <f>SUM(M11:M12)</f>
        <v>804236</v>
      </c>
      <c r="N13" s="38"/>
      <c r="O13" s="38"/>
      <c r="P13" s="38">
        <f>SUM(P11:P12)</f>
        <v>1858.2799999999997</v>
      </c>
      <c r="Q13" s="38">
        <f>SUM(Q11:Q12)</f>
        <v>2462203</v>
      </c>
      <c r="R13" s="38"/>
      <c r="S13" s="38"/>
      <c r="T13" s="38"/>
      <c r="U13" s="38"/>
      <c r="V13" s="38"/>
      <c r="W13" s="38"/>
      <c r="X13" s="38">
        <f>SUM(X11:X12)</f>
        <v>83542</v>
      </c>
      <c r="Y13" s="15">
        <f>E13+F13+G13+H13+I13+K13+M13+O13+Q13+S13+U13+W13+V13+X13</f>
        <v>8094414</v>
      </c>
      <c r="Z13" s="14">
        <f>Y13-C13</f>
        <v>0</v>
      </c>
      <c r="AA13" s="14"/>
      <c r="AB13" s="14">
        <f>(C13-W13-X13)*2.14/100</f>
        <v>171432.6608</v>
      </c>
      <c r="AC13" s="40">
        <v>171433</v>
      </c>
    </row>
    <row r="14" spans="1:29" s="5" customFormat="1" ht="12.75">
      <c r="A14" s="68" t="s">
        <v>68</v>
      </c>
      <c r="B14" s="68"/>
      <c r="C14" s="23">
        <f>C13+AC13</f>
        <v>8265847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12"/>
      <c r="AC14" s="41"/>
    </row>
    <row r="15" spans="3:29" s="5" customFormat="1" ht="12.75"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2"/>
      <c r="AC15" s="41"/>
    </row>
    <row r="16" spans="3:29" s="5" customFormat="1" ht="12.7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2"/>
      <c r="AC16" s="41"/>
    </row>
    <row r="17" spans="3:29" s="5" customFormat="1" ht="12.75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2"/>
      <c r="AC17" s="41"/>
    </row>
    <row r="18" spans="3:29" s="5" customFormat="1" ht="12.75"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2"/>
      <c r="AC18" s="41"/>
    </row>
    <row r="19" spans="3:29" s="5" customFormat="1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2"/>
      <c r="AC19" s="41"/>
    </row>
    <row r="20" spans="3:29" s="4" customFormat="1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"/>
      <c r="AC20" s="42"/>
    </row>
    <row r="21" spans="3:29" s="4" customFormat="1" ht="12.7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"/>
      <c r="AC21" s="42"/>
    </row>
    <row r="22" spans="3:29" s="4" customFormat="1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"/>
      <c r="AC22" s="42"/>
    </row>
    <row r="23" spans="3:29" s="4" customFormat="1" ht="12.7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"/>
      <c r="AC23" s="42"/>
    </row>
    <row r="24" spans="3:29" s="4" customFormat="1" ht="12.7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"/>
      <c r="AC24" s="42"/>
    </row>
    <row r="25" spans="3:29" s="4" customFormat="1" ht="12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"/>
      <c r="AC25" s="42"/>
    </row>
    <row r="26" spans="3:29" s="4" customFormat="1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"/>
      <c r="AC26" s="42"/>
    </row>
    <row r="27" spans="3:29" s="4" customFormat="1" ht="12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"/>
      <c r="AC27" s="42"/>
    </row>
    <row r="28" spans="3:29" s="4" customFormat="1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"/>
      <c r="AC28" s="42"/>
    </row>
    <row r="29" spans="3:29" s="4" customFormat="1" ht="12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"/>
      <c r="AC29" s="42"/>
    </row>
    <row r="30" spans="3:29" s="4" customFormat="1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"/>
      <c r="AC30" s="42"/>
    </row>
    <row r="31" spans="3:29" s="4" customFormat="1" ht="12.7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2"/>
      <c r="AC31" s="42"/>
    </row>
    <row r="32" spans="3:29" s="4" customFormat="1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2"/>
      <c r="AC32" s="42"/>
    </row>
    <row r="33" spans="3:29" s="4" customFormat="1" ht="12.7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2"/>
      <c r="AC33" s="42"/>
    </row>
    <row r="34" spans="3:29" s="4" customFormat="1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"/>
      <c r="AC34" s="42"/>
    </row>
    <row r="35" spans="3:29" s="4" customFormat="1" ht="12.7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"/>
      <c r="AC35" s="42"/>
    </row>
    <row r="36" spans="3:29" s="4" customFormat="1" ht="12.7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"/>
      <c r="AC36" s="42"/>
    </row>
    <row r="37" spans="3:29" s="4" customFormat="1" ht="12.7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2"/>
      <c r="AC37" s="42"/>
    </row>
    <row r="38" spans="3:29" s="4" customFormat="1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2"/>
      <c r="AC38" s="42"/>
    </row>
    <row r="39" spans="3:29" s="4" customFormat="1" ht="12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2"/>
      <c r="AC39" s="42"/>
    </row>
    <row r="40" spans="3:29" s="4" customFormat="1" ht="12.7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"/>
      <c r="AC40" s="42"/>
    </row>
    <row r="41" spans="3:29" s="4" customFormat="1" ht="12.7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2"/>
      <c r="AC41" s="42"/>
    </row>
    <row r="42" spans="3:29" s="4" customFormat="1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2"/>
      <c r="AC42" s="42"/>
    </row>
    <row r="43" spans="3:29" s="4" customFormat="1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2"/>
      <c r="AC43" s="42"/>
    </row>
    <row r="44" spans="3:29" s="4" customFormat="1" ht="12.7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"/>
      <c r="AC44" s="42"/>
    </row>
    <row r="45" spans="3:29" s="4" customFormat="1" ht="12.7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2"/>
      <c r="AC45" s="42"/>
    </row>
    <row r="46" spans="3:29" s="4" customFormat="1" ht="12.7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2"/>
      <c r="AC46" s="42"/>
    </row>
    <row r="47" spans="3:29" s="4" customFormat="1" ht="12.7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AC47" s="42"/>
    </row>
    <row r="48" spans="3:29" s="4" customFormat="1" ht="12.7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"/>
      <c r="AC48" s="42"/>
    </row>
    <row r="49" spans="3:29" s="4" customFormat="1" ht="12.7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AC49" s="42"/>
    </row>
    <row r="50" spans="3:29" s="4" customFormat="1" ht="12.7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AC50" s="42"/>
    </row>
    <row r="51" spans="3:29" s="4" customFormat="1" ht="12.7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2"/>
      <c r="AC51" s="42"/>
    </row>
    <row r="52" spans="3:29" s="4" customFormat="1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2"/>
      <c r="AC52" s="42"/>
    </row>
    <row r="53" spans="3:29" s="4" customFormat="1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2"/>
      <c r="AC53" s="42"/>
    </row>
    <row r="54" spans="3:29" s="4" customFormat="1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2"/>
      <c r="AC54" s="42"/>
    </row>
    <row r="55" spans="3:29" s="4" customFormat="1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2"/>
      <c r="AC55" s="42"/>
    </row>
    <row r="56" spans="3:29" s="4" customFormat="1" ht="12.7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2"/>
      <c r="AC56" s="42"/>
    </row>
    <row r="57" spans="3:29" s="4" customFormat="1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2"/>
      <c r="AC57" s="42"/>
    </row>
    <row r="58" spans="3:29" s="4" customFormat="1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2"/>
      <c r="AC58" s="42"/>
    </row>
    <row r="59" spans="3:29" s="4" customFormat="1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2"/>
      <c r="AC59" s="42"/>
    </row>
    <row r="60" spans="3:29" s="4" customFormat="1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2"/>
      <c r="AC60" s="42"/>
    </row>
    <row r="61" spans="3:29" s="4" customFormat="1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2"/>
      <c r="AC61" s="42"/>
    </row>
    <row r="62" spans="3:29" s="4" customFormat="1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2"/>
      <c r="AC62" s="42"/>
    </row>
    <row r="63" spans="3:29" s="4" customFormat="1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2"/>
      <c r="AC63" s="42"/>
    </row>
    <row r="64" spans="3:29" s="4" customFormat="1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2"/>
      <c r="AC64" s="42"/>
    </row>
    <row r="65" spans="3:29" s="4" customFormat="1" ht="12.7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2"/>
      <c r="AC65" s="42"/>
    </row>
    <row r="66" spans="3:29" s="4" customFormat="1" ht="12.7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2"/>
      <c r="AC66" s="42"/>
    </row>
    <row r="67" spans="3:29" s="4" customFormat="1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"/>
      <c r="AC67" s="42"/>
    </row>
    <row r="68" spans="3:29" s="4" customFormat="1" ht="12.7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2"/>
      <c r="AC68" s="42"/>
    </row>
    <row r="69" spans="3:29" s="4" customFormat="1" ht="12.7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2"/>
      <c r="AC69" s="42"/>
    </row>
    <row r="70" spans="3:29" s="4" customFormat="1" ht="12.7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2"/>
      <c r="AC70" s="42"/>
    </row>
    <row r="71" spans="3:29" s="4" customFormat="1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  <c r="AC71" s="42"/>
    </row>
  </sheetData>
  <sheetProtection/>
  <mergeCells count="23">
    <mergeCell ref="N4:O6"/>
    <mergeCell ref="P4:Q6"/>
    <mergeCell ref="W4:W6"/>
    <mergeCell ref="AC1:AC9"/>
    <mergeCell ref="A14:B14"/>
    <mergeCell ref="R4:S6"/>
    <mergeCell ref="T4:U6"/>
    <mergeCell ref="V4:V6"/>
    <mergeCell ref="E5:I5"/>
    <mergeCell ref="A9:X9"/>
    <mergeCell ref="D10:X10"/>
    <mergeCell ref="A13:B13"/>
    <mergeCell ref="A10:C10"/>
    <mergeCell ref="A1:X1"/>
    <mergeCell ref="A3:A7"/>
    <mergeCell ref="B3:B7"/>
    <mergeCell ref="C3:C6"/>
    <mergeCell ref="D3:X3"/>
    <mergeCell ref="D4:I4"/>
    <mergeCell ref="X4:X6"/>
    <mergeCell ref="D5:D6"/>
    <mergeCell ref="J4:K6"/>
    <mergeCell ref="L4:M6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2017-03-03T11:40:01Z</cp:lastPrinted>
  <dcterms:created xsi:type="dcterms:W3CDTF">2006-09-16T00:00:00Z</dcterms:created>
  <dcterms:modified xsi:type="dcterms:W3CDTF">2017-03-03T11:43:11Z</dcterms:modified>
  <cp:category/>
  <cp:version/>
  <cp:contentType/>
  <cp:contentStatus/>
</cp:coreProperties>
</file>