
<file path=[Content_Types].xml><?xml version="1.0" encoding="utf-8"?>
<Types xmlns="http://schemas.openxmlformats.org/package/2006/content-types">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embeddings/oleObject34.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embeddings/oleObject12.bin" ContentType="application/vnd.openxmlformats-officedocument.oleObject"/>
  <Override PartName="/xl/embeddings/oleObject21.bin" ContentType="application/vnd.openxmlformats-officedocument.oleObject"/>
  <Override PartName="/xl/embeddings/oleObject32.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embeddings/oleObject4.bin" ContentType="application/vnd.openxmlformats-officedocument.oleObject"/>
  <Override PartName="/xl/embeddings/oleObject10.bin" ContentType="application/vnd.openxmlformats-officedocument.oleObject"/>
  <Default Extension="wmf" ContentType="image/x-wmf"/>
  <Override PartName="/xl/embeddings/oleObject3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embeddings/oleObject33.bin" ContentType="application/vnd.openxmlformats-officedocument.oleObject"/>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embeddings/oleObject31.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mbeddings/oleObject3.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defaultThemeVersion="124226"/>
  <bookViews>
    <workbookView xWindow="120" yWindow="465" windowWidth="15120" windowHeight="7650" firstSheet="3" activeTab="4"/>
  </bookViews>
  <sheets>
    <sheet name="Форма целиком" sheetId="1" r:id="rId1"/>
    <sheet name="Демография" sheetId="17" r:id="rId2"/>
    <sheet name="Рынок труда и занятость" sheetId="6" r:id="rId3"/>
    <sheet name="Промышленное производство" sheetId="9" r:id="rId4"/>
    <sheet name="Сельское хоз-во" sheetId="10" r:id="rId5"/>
    <sheet name="Пр-во важнейших видов продукции" sheetId="14" r:id="rId6"/>
    <sheet name="Потребительский рынок" sheetId="16" r:id="rId7"/>
    <sheet name="Инвестиции" sheetId="15" r:id="rId8"/>
    <sheet name="Строительство" sheetId="13" r:id="rId9"/>
    <sheet name="Транспорт" sheetId="11" r:id="rId10"/>
    <sheet name="Финансы" sheetId="12" r:id="rId11"/>
    <sheet name="Развитие социальной сферы" sheetId="7"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целиком'!$L$185</definedName>
  </definedNames>
  <calcPr calcId="114210"/>
</workbook>
</file>

<file path=xl/calcChain.xml><?xml version="1.0" encoding="utf-8"?>
<calcChain xmlns="http://schemas.openxmlformats.org/spreadsheetml/2006/main">
  <c r="F10" i="17"/>
  <c r="G10"/>
  <c r="H10"/>
  <c r="H18" i="7"/>
  <c r="G18"/>
  <c r="F18"/>
  <c r="H13"/>
  <c r="G13"/>
  <c r="F13"/>
  <c r="E13"/>
  <c r="D13"/>
  <c r="F39" i="12"/>
  <c r="H28"/>
  <c r="G28"/>
  <c r="G39"/>
  <c r="F28"/>
  <c r="H5"/>
  <c r="H39"/>
  <c r="G5"/>
  <c r="F5"/>
  <c r="E39"/>
  <c r="D39"/>
  <c r="H8" i="11"/>
  <c r="G8"/>
  <c r="F8"/>
  <c r="E8"/>
  <c r="F5" i="13"/>
  <c r="G5"/>
  <c r="H5"/>
  <c r="E5"/>
  <c r="H21" i="15"/>
  <c r="G21"/>
  <c r="F21"/>
  <c r="E21"/>
  <c r="D21"/>
  <c r="D17"/>
  <c r="D27"/>
  <c r="E15"/>
  <c r="E17"/>
  <c r="E27"/>
  <c r="D15"/>
  <c r="F5"/>
  <c r="F15"/>
  <c r="F17"/>
  <c r="F27"/>
  <c r="E5"/>
  <c r="E11" i="16"/>
  <c r="F11"/>
  <c r="G11"/>
  <c r="H11"/>
  <c r="F8"/>
  <c r="G8"/>
  <c r="H8"/>
  <c r="E8"/>
  <c r="F5"/>
  <c r="G5"/>
  <c r="H5"/>
  <c r="H33" i="14"/>
  <c r="G33"/>
  <c r="F33"/>
  <c r="E33"/>
  <c r="F25" i="10"/>
  <c r="G25"/>
  <c r="H25"/>
  <c r="E25"/>
  <c r="F23"/>
  <c r="G23"/>
  <c r="H23"/>
  <c r="E23"/>
  <c r="F21"/>
  <c r="G21"/>
  <c r="E21"/>
  <c r="F19"/>
  <c r="E19"/>
  <c r="F18"/>
  <c r="E18"/>
  <c r="D18"/>
  <c r="E16"/>
  <c r="F16"/>
  <c r="G16"/>
  <c r="H16"/>
  <c r="F14"/>
  <c r="G14"/>
  <c r="H14"/>
  <c r="F12"/>
  <c r="G12"/>
  <c r="H12"/>
  <c r="F8"/>
  <c r="G9"/>
  <c r="E8"/>
  <c r="F9"/>
  <c r="F6"/>
  <c r="G8"/>
  <c r="F5"/>
  <c r="D8"/>
  <c r="E9"/>
  <c r="F57" i="9"/>
  <c r="G57"/>
  <c r="H57"/>
  <c r="E57"/>
  <c r="F54"/>
  <c r="G54"/>
  <c r="H54"/>
  <c r="E54"/>
  <c r="F51"/>
  <c r="G51"/>
  <c r="H51"/>
  <c r="E51"/>
  <c r="F48"/>
  <c r="G48"/>
  <c r="H48"/>
  <c r="E48"/>
  <c r="F45"/>
  <c r="G45"/>
  <c r="H45"/>
  <c r="E45"/>
  <c r="F42"/>
  <c r="G42"/>
  <c r="H42"/>
  <c r="E42"/>
  <c r="F39"/>
  <c r="G39"/>
  <c r="H39"/>
  <c r="E39"/>
  <c r="F36"/>
  <c r="G36"/>
  <c r="H36"/>
  <c r="E36"/>
  <c r="F33"/>
  <c r="G33"/>
  <c r="H33"/>
  <c r="E33"/>
  <c r="F30"/>
  <c r="G30"/>
  <c r="H30"/>
  <c r="E30"/>
  <c r="F27"/>
  <c r="G27"/>
  <c r="H27"/>
  <c r="E27"/>
  <c r="F24"/>
  <c r="G24"/>
  <c r="H24"/>
  <c r="E24"/>
  <c r="F21"/>
  <c r="G21"/>
  <c r="H21"/>
  <c r="E21"/>
  <c r="F18"/>
  <c r="G18"/>
  <c r="H18"/>
  <c r="E18"/>
  <c r="F15"/>
  <c r="G12"/>
  <c r="E15"/>
  <c r="F12"/>
  <c r="F11"/>
  <c r="F13"/>
  <c r="E11"/>
  <c r="D11"/>
  <c r="E12"/>
  <c r="E6"/>
  <c r="E8"/>
  <c r="F8"/>
  <c r="H14" i="6"/>
  <c r="G14"/>
  <c r="F14"/>
  <c r="E14"/>
  <c r="D11" i="17"/>
  <c r="D13"/>
  <c r="G5" i="15"/>
  <c r="H8" i="10"/>
  <c r="H5"/>
  <c r="H21"/>
  <c r="H18"/>
  <c r="G18"/>
  <c r="G5"/>
  <c r="G6"/>
  <c r="G7"/>
  <c r="F7"/>
  <c r="H9"/>
  <c r="G19"/>
  <c r="F5" i="9"/>
  <c r="F6"/>
  <c r="F7"/>
  <c r="G8"/>
  <c r="E13"/>
  <c r="G15"/>
  <c r="E7"/>
  <c r="E7" i="17"/>
  <c r="F6"/>
  <c r="E13"/>
  <c r="E11"/>
  <c r="E12"/>
  <c r="D191" i="1"/>
  <c r="D185"/>
  <c r="D187"/>
  <c r="D197"/>
  <c r="D111"/>
  <c r="E112"/>
  <c r="D101"/>
  <c r="D45"/>
  <c r="D11"/>
  <c r="E278"/>
  <c r="F278"/>
  <c r="G278"/>
  <c r="H278"/>
  <c r="D278"/>
  <c r="E273"/>
  <c r="F273"/>
  <c r="G273"/>
  <c r="H273"/>
  <c r="D273"/>
  <c r="E202"/>
  <c r="F202"/>
  <c r="G202"/>
  <c r="H202"/>
  <c r="E175"/>
  <c r="F175"/>
  <c r="G175"/>
  <c r="H175"/>
  <c r="E168"/>
  <c r="F168"/>
  <c r="G168"/>
  <c r="H168"/>
  <c r="E165"/>
  <c r="F165"/>
  <c r="G165"/>
  <c r="H165"/>
  <c r="E118"/>
  <c r="F118"/>
  <c r="G118"/>
  <c r="H118"/>
  <c r="E116"/>
  <c r="F116"/>
  <c r="G116"/>
  <c r="H116"/>
  <c r="E114"/>
  <c r="E109"/>
  <c r="F109"/>
  <c r="G109"/>
  <c r="H109"/>
  <c r="E107"/>
  <c r="F107"/>
  <c r="G107"/>
  <c r="H107"/>
  <c r="E105"/>
  <c r="F105"/>
  <c r="G105"/>
  <c r="H105"/>
  <c r="E91"/>
  <c r="F91"/>
  <c r="G91"/>
  <c r="H91"/>
  <c r="E88"/>
  <c r="F88"/>
  <c r="G88"/>
  <c r="H88"/>
  <c r="E85"/>
  <c r="F85"/>
  <c r="G85"/>
  <c r="H85"/>
  <c r="E82"/>
  <c r="F82"/>
  <c r="G82"/>
  <c r="H82"/>
  <c r="E79"/>
  <c r="F79"/>
  <c r="G79"/>
  <c r="H79"/>
  <c r="E76"/>
  <c r="F76"/>
  <c r="G76"/>
  <c r="H76"/>
  <c r="E73"/>
  <c r="F73"/>
  <c r="G73"/>
  <c r="H73"/>
  <c r="E70"/>
  <c r="F70"/>
  <c r="G70"/>
  <c r="H70"/>
  <c r="E67"/>
  <c r="F67"/>
  <c r="G67"/>
  <c r="H67"/>
  <c r="E64"/>
  <c r="F64"/>
  <c r="G64"/>
  <c r="H64"/>
  <c r="E61"/>
  <c r="F61"/>
  <c r="G61"/>
  <c r="H61"/>
  <c r="E58"/>
  <c r="F58"/>
  <c r="G58"/>
  <c r="H58"/>
  <c r="E55"/>
  <c r="F55"/>
  <c r="G55"/>
  <c r="H55"/>
  <c r="E52"/>
  <c r="F52"/>
  <c r="G52"/>
  <c r="H52"/>
  <c r="E49"/>
  <c r="F49"/>
  <c r="G49"/>
  <c r="H49"/>
  <c r="E42"/>
  <c r="F42"/>
  <c r="G42"/>
  <c r="H42"/>
  <c r="D13"/>
  <c r="G15" i="15"/>
  <c r="G17"/>
  <c r="G27"/>
  <c r="H5"/>
  <c r="H15"/>
  <c r="H17"/>
  <c r="H27"/>
  <c r="H6" i="10"/>
  <c r="H7"/>
  <c r="H19"/>
  <c r="H15" i="9"/>
  <c r="H11"/>
  <c r="G11"/>
  <c r="G13"/>
  <c r="G6"/>
  <c r="H8"/>
  <c r="H5"/>
  <c r="G5"/>
  <c r="E20" i="17"/>
  <c r="E18"/>
  <c r="E17"/>
  <c r="E19"/>
  <c r="F7"/>
  <c r="F11"/>
  <c r="F12"/>
  <c r="G6"/>
  <c r="D98" i="1"/>
  <c r="H101"/>
  <c r="F101"/>
  <c r="E101"/>
  <c r="G101"/>
  <c r="E162"/>
  <c r="F162"/>
  <c r="G162"/>
  <c r="H162"/>
  <c r="E111"/>
  <c r="F112"/>
  <c r="F114"/>
  <c r="E102"/>
  <c r="G34"/>
  <c r="H34"/>
  <c r="F34"/>
  <c r="E34"/>
  <c r="H13" i="9"/>
  <c r="G7"/>
  <c r="H12"/>
  <c r="H6"/>
  <c r="H7"/>
  <c r="G11" i="17"/>
  <c r="G12"/>
  <c r="H6"/>
  <c r="G7"/>
  <c r="F13"/>
  <c r="G114" i="1"/>
  <c r="F111"/>
  <c r="G112"/>
  <c r="D248"/>
  <c r="E248"/>
  <c r="F248"/>
  <c r="G248"/>
  <c r="H248"/>
  <c r="H13" i="17"/>
  <c r="H7"/>
  <c r="H11"/>
  <c r="H12"/>
  <c r="F20"/>
  <c r="F18"/>
  <c r="F17"/>
  <c r="F19"/>
  <c r="G13"/>
  <c r="G111" i="1"/>
  <c r="H112"/>
  <c r="H114"/>
  <c r="H111"/>
  <c r="E46"/>
  <c r="E40"/>
  <c r="E191"/>
  <c r="F191"/>
  <c r="G191"/>
  <c r="H191"/>
  <c r="H20" i="17"/>
  <c r="H18"/>
  <c r="H17"/>
  <c r="H19"/>
  <c r="G17"/>
  <c r="G18"/>
  <c r="G19"/>
  <c r="G20"/>
  <c r="G102" i="1"/>
  <c r="H225"/>
  <c r="H259"/>
  <c r="D225"/>
  <c r="D259"/>
  <c r="E225"/>
  <c r="E259"/>
  <c r="F225"/>
  <c r="F259"/>
  <c r="G225"/>
  <c r="G259"/>
  <c r="H102"/>
  <c r="E220"/>
  <c r="F220"/>
  <c r="G220"/>
  <c r="H220"/>
  <c r="H152"/>
  <c r="G152"/>
  <c r="F152"/>
  <c r="E152"/>
  <c r="E11"/>
  <c r="E12"/>
  <c r="E7"/>
  <c r="F6"/>
  <c r="F7"/>
  <c r="E13"/>
  <c r="F11"/>
  <c r="F12"/>
  <c r="E185"/>
  <c r="E187"/>
  <c r="E197"/>
  <c r="E45"/>
  <c r="E20"/>
  <c r="E17"/>
  <c r="E18"/>
  <c r="F185"/>
  <c r="F187"/>
  <c r="F197"/>
  <c r="F45"/>
  <c r="E47"/>
  <c r="F46"/>
  <c r="F47"/>
  <c r="E19"/>
  <c r="G185"/>
  <c r="G187"/>
  <c r="G197"/>
  <c r="E41"/>
  <c r="G45"/>
  <c r="F98"/>
  <c r="F40"/>
  <c r="G46"/>
  <c r="G47"/>
  <c r="G99"/>
  <c r="H185"/>
  <c r="H187"/>
  <c r="H197"/>
  <c r="F39"/>
  <c r="H98"/>
  <c r="G98"/>
  <c r="H45"/>
  <c r="H46"/>
  <c r="F41"/>
  <c r="H47"/>
  <c r="G40"/>
  <c r="G100"/>
  <c r="H99"/>
  <c r="H100"/>
  <c r="G39"/>
  <c r="H39"/>
  <c r="H40"/>
  <c r="H41"/>
  <c r="G41"/>
  <c r="E99"/>
  <c r="F102"/>
  <c r="E98"/>
  <c r="F99"/>
  <c r="F100"/>
  <c r="E100"/>
  <c r="G6"/>
  <c r="G11"/>
  <c r="G12"/>
  <c r="H6"/>
  <c r="G13"/>
  <c r="G20"/>
  <c r="F13"/>
  <c r="F18"/>
  <c r="F20"/>
  <c r="H11"/>
  <c r="H12"/>
  <c r="G18"/>
  <c r="F17"/>
  <c r="F19"/>
  <c r="H13"/>
  <c r="H18"/>
  <c r="H20"/>
  <c r="G17"/>
  <c r="G19"/>
  <c r="G7"/>
  <c r="H7"/>
  <c r="H17"/>
  <c r="H19"/>
  <c r="E10" i="17"/>
</calcChain>
</file>

<file path=xl/sharedStrings.xml><?xml version="1.0" encoding="utf-8"?>
<sst xmlns="http://schemas.openxmlformats.org/spreadsheetml/2006/main" count="1586" uniqueCount="426">
  <si>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</si>
  <si>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</si>
  <si>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</si>
  <si>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</si>
  <si>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</si>
  <si>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</si>
  <si>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</si>
  <si>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</si>
  <si>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</si>
  <si>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</si>
  <si>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</si>
  <si>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</si>
  <si>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</si>
  <si>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</si>
  <si>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</si>
  <si>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</si>
  <si>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</si>
  <si>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</si>
  <si>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</si>
  <si>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</si>
  <si>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</si>
  <si>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</si>
  <si>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</si>
  <si>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</si>
  <si>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</si>
  <si>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</si>
  <si>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</si>
  <si>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</si>
  <si>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</si>
  <si>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</si>
  <si>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</si>
  <si>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</si>
  <si>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</si>
  <si>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</si>
  <si>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</si>
  <si>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</si>
  <si>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</si>
  <si>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</si>
  <si>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</si>
  <si>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</si>
  <si>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</si>
  <si>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</si>
  <si>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</si>
  <si>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</si>
  <si>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</si>
  <si>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</si>
  <si>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</si>
  <si>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</si>
  <si>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</si>
  <si>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</si>
  <si>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</si>
  <si>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</si>
  <si>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</si>
  <si>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</si>
  <si>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</si>
  <si>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</si>
  <si>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</si>
  <si>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</si>
  <si>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</si>
  <si>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</si>
  <si>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</si>
  <si>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</si>
  <si>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</si>
  <si>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</si>
  <si>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</si>
  <si>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</si>
  <si>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</si>
  <si>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</si>
  <si>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</si>
  <si>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</si>
  <si>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</si>
  <si>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</si>
  <si>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</si>
  <si>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</si>
  <si>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</si>
  <si>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</si>
  <si>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</si>
  <si>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</si>
  <si>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</si>
  <si>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</si>
  <si>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</si>
  <si>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</si>
  <si>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</si>
  <si>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</si>
  <si>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</si>
  <si>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</si>
  <si>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</si>
  <si>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</si>
  <si>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</si>
  <si>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</si>
  <si>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</si>
  <si>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</si>
  <si>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</si>
  <si>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</si>
  <si>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</si>
  <si>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</si>
  <si>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</si>
  <si>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</si>
  <si>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</si>
  <si>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</si>
  <si>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</si>
  <si>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</si>
  <si>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</si>
  <si>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</si>
  <si>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</si>
  <si>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</si>
  <si>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</si>
  <si>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</si>
  <si>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</si>
  <si>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</si>
  <si>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</si>
  <si>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</si>
  <si>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</si>
  <si>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</si>
  <si>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</si>
  <si>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</si>
  <si>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</si>
  <si>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</si>
  <si>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</si>
  <si>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</si>
  <si>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</si>
  <si>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</si>
  <si>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</si>
  <si>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</si>
  <si>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</si>
  <si>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</si>
  <si>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</si>
  <si>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</si>
  <si>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</si>
  <si>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</si>
  <si>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</si>
  <si>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</si>
  <si>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</si>
  <si>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</si>
  <si>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</si>
  <si>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</si>
  <si>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</si>
  <si>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</si>
  <si>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</si>
  <si>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</si>
  <si>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</si>
  <si>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</si>
  <si>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</si>
  <si>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indexed="8"/>
        <rFont val="Arial"/>
        <family val="2"/>
        <charset val="204"/>
      </rPr>
      <t xml:space="preserve">Источники: </t>
    </r>
    <r>
      <rPr>
        <sz val="10"/>
        <color indexed="8"/>
        <rFont val="Arial"/>
        <family val="2"/>
        <charset val="204"/>
      </rPr>
      <t>БД ПМО URL:http://www.gks.ru</t>
    </r>
    <r>
      <rPr>
        <b/>
        <sz val="10"/>
        <color indexed="8"/>
        <rFont val="Arial"/>
        <family val="2"/>
        <charset val="204"/>
      </rPr>
      <t xml:space="preserve">: </t>
    </r>
    <r>
      <rPr>
        <sz val="10"/>
        <color indexed="8"/>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</si>
  <si>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</si>
  <si>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</si>
  <si>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indexed="8"/>
        <rFont val="Arial"/>
        <family val="2"/>
        <charset val="204"/>
      </rPr>
      <t xml:space="preserve">Источник: </t>
    </r>
    <r>
      <rPr>
        <sz val="10"/>
        <color indexed="8"/>
        <rFont val="Arial"/>
        <family val="2"/>
        <charset val="204"/>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</si>
  <si>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</si>
  <si>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</si>
  <si>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</si>
  <si>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</si>
  <si>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</si>
  <si>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</si>
  <si>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</si>
  <si>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</si>
  <si>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</si>
  <si>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</si>
  <si>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</si>
  <si>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indexed="8"/>
        <rFont val="Arial"/>
        <family val="2"/>
        <charset val="204"/>
      </rPr>
      <t xml:space="preserve">Источник: </t>
    </r>
    <r>
      <rPr>
        <sz val="10"/>
        <color indexed="8"/>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indexed="8"/>
        <rFont val="Arial"/>
        <family val="2"/>
        <charset val="204"/>
      </rPr>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</si>
  <si>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</si>
  <si>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indexed="8"/>
        <rFont val="Arial"/>
        <family val="2"/>
        <charset val="204"/>
      </rPr>
      <t xml:space="preserve">Источники: </t>
    </r>
    <r>
      <rPr>
        <sz val="10"/>
        <color indexed="8"/>
        <rFont val="Arial"/>
        <family val="2"/>
        <charset val="204"/>
      </rPr>
      <t>БД ПМО URL: http://www.gks.ru</t>
    </r>
    <r>
      <rPr>
        <b/>
        <sz val="10"/>
        <color indexed="8"/>
        <rFont val="Arial"/>
        <family val="2"/>
        <charset val="204"/>
      </rPr>
      <t xml:space="preserve">: </t>
    </r>
    <r>
      <rPr>
        <sz val="10"/>
        <color indexed="8"/>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</si>
  <si>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</si>
  <si>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indexed="8"/>
        <rFont val="Arial"/>
        <family val="2"/>
        <charset val="204"/>
      </rPr>
      <t>Источник</t>
    </r>
    <r>
      <rPr>
        <sz val="10"/>
        <color indexed="8"/>
        <rFont val="Arial"/>
        <family val="2"/>
        <charset val="204"/>
      </rPr>
      <t>: данные территориального подразделения Федеральной службы по труду и занятости.</t>
    </r>
  </si>
  <si>
    <t xml:space="preserve"> </t>
  </si>
  <si>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</si>
  <si>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</si>
  <si>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</si>
  <si>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</si>
  <si>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</si>
  <si>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</si>
  <si>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</si>
  <si>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</si>
  <si>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</si>
  <si>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</si>
  <si>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</si>
  <si>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</si>
  <si>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</si>
  <si>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</si>
  <si>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</si>
  <si>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</si>
  <si>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</si>
  <si>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</si>
  <si>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</si>
  <si>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</si>
  <si>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</si>
  <si>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</si>
  <si>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</si>
  <si>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</si>
  <si>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</si>
  <si>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</si>
  <si>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</si>
  <si>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</si>
  <si>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</si>
  <si>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</si>
  <si>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</si>
  <si>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</si>
  <si>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charset val="204"/>
      </rPr>
      <t>Источники:</t>
    </r>
    <r>
      <rPr>
        <sz val="10"/>
        <rFont val="Arial"/>
        <family val="2"/>
        <charset val="204"/>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</si>
  <si>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</si>
  <si>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charset val="204"/>
      </rPr>
      <t>или</t>
    </r>
    <r>
      <rPr>
        <sz val="10"/>
        <rFont val="Arial"/>
        <family val="2"/>
        <charset val="204"/>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</si>
  <si>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indexed="8"/>
        <rFont val="Arial"/>
        <family val="2"/>
        <charset val="204"/>
      </rPr>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</si>
  <si>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</si>
  <si>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charset val="204"/>
      </rPr>
      <t>или</t>
    </r>
    <r>
      <rPr>
        <sz val="10"/>
        <rFont val="Arial"/>
        <family val="2"/>
        <charset val="204"/>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</si>
  <si>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</si>
  <si>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</si>
  <si>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charset val="204"/>
      </rPr>
      <t xml:space="preserve">Источники: </t>
    </r>
    <r>
      <rPr>
        <sz val="10"/>
        <rFont val="Arial"/>
        <family val="2"/>
        <charset val="204"/>
      </rPr>
      <t xml:space="preserve">БД "Официальная статистика" URL: http://region-stat.plo.lan </t>
    </r>
    <r>
      <rPr>
        <i/>
        <sz val="10"/>
        <rFont val="Arial"/>
        <family val="2"/>
        <charset val="204"/>
      </rPr>
      <t>или</t>
    </r>
    <r>
      <rPr>
        <sz val="10"/>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10"/>
        <rFont val="Arial"/>
        <family val="2"/>
        <charset val="204"/>
      </rPr>
      <t xml:space="preserve">                                                                                                               </t>
    </r>
  </si>
  <si>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</si>
  <si>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charset val="204"/>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</si>
  <si>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</si>
  <si>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</si>
  <si>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</si>
  <si>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</si>
  <si>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</si>
  <si>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charset val="204"/>
      </rPr>
      <t xml:space="preserve">
 </t>
    </r>
    <r>
      <rPr>
        <sz val="10"/>
        <rFont val="Arial"/>
        <family val="2"/>
        <charset val="204"/>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</si>
  <si>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</si>
  <si>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</si>
  <si>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</si>
  <si>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</si>
  <si>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</si>
  <si>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</si>
  <si>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charset val="204"/>
      </rPr>
      <t xml:space="preserve">                                                                              Источники: </t>
    </r>
    <r>
      <rPr>
        <sz val="10"/>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charset val="204"/>
      </rPr>
      <t>или</t>
    </r>
    <r>
      <rPr>
        <b/>
        <sz val="10"/>
        <rFont val="Arial"/>
        <family val="2"/>
        <charset val="204"/>
      </rPr>
      <t xml:space="preserve"> </t>
    </r>
    <r>
      <rPr>
        <sz val="10"/>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</si>
  <si>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</si>
  <si>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charset val="204"/>
      </rPr>
      <t>Источники:</t>
    </r>
    <r>
      <rPr>
        <sz val="10"/>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charset val="204"/>
      </rPr>
      <t>или</t>
    </r>
    <r>
      <rPr>
        <sz val="10"/>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</si>
  <si>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2017-2019 годов (на среднесрочный период)»</t>
  </si>
  <si>
    <t>Борское сельское поселение</t>
  </si>
  <si>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charset val="204"/>
      </rPr>
      <t xml:space="preserve">                                                                                    </t>
    </r>
    <r>
      <rPr>
        <sz val="10"/>
        <rFont val="Arial"/>
        <family val="2"/>
        <charset val="204"/>
      </rPr>
      <t xml:space="preserve">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</si>
  <si>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</si>
  <si>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2018-2019 годов (на среднесрочный период)» (продолжение)</t>
  </si>
  <si>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charset val="204"/>
      </rPr>
      <t>Источник</t>
    </r>
    <r>
      <rPr>
        <sz val="10"/>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</si>
  <si>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charset val="204"/>
      </rPr>
      <t xml:space="preserve">Источник: </t>
    </r>
    <r>
      <rPr>
        <sz val="10"/>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</si>
  <si>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charset val="204"/>
      </rPr>
      <t xml:space="preserve">Источник: </t>
    </r>
    <r>
      <rPr>
        <sz val="10"/>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</si>
  <si>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sz val="10"/>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</si>
  <si>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</si>
  <si>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charset val="204"/>
      </rPr>
      <t xml:space="preserve">                                                                           Источник:  </t>
    </r>
    <r>
      <rPr>
        <sz val="10"/>
        <rFont val="Arial"/>
        <family val="2"/>
        <charset val="204"/>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</si>
  <si>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indexed="8"/>
        <rFont val="Arial"/>
        <family val="2"/>
        <charset val="204"/>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</si>
  <si>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charset val="204"/>
      </rPr>
      <t xml:space="preserve"> Источник: </t>
    </r>
    <r>
      <rPr>
        <sz val="10"/>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</si>
  <si>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indexed="10"/>
        <rFont val="Arial"/>
        <family val="2"/>
        <charset val="204"/>
      </rPr>
      <t xml:space="preserve"> </t>
    </r>
    <r>
      <rPr>
        <sz val="10"/>
        <color indexed="8"/>
        <rFont val="Arial"/>
        <family val="2"/>
        <charset val="204"/>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</si>
  <si>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</si>
  <si>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 xml:space="preserve">Оценка </t>
  </si>
  <si>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2017-2019 годов (на среднесрочный период)» (продолжение)</t>
  </si>
  <si>
    <r>
      <t xml:space="preserve">Оценка </t>
    </r>
    <r>
      <rPr>
        <sz val="10"/>
        <rFont val="Arial"/>
        <family val="2"/>
        <charset val="204"/>
      </rPr>
      <t>(2016)</t>
    </r>
  </si>
  <si>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____2017-2019</t>
  </si>
  <si>
    <r>
      <t xml:space="preserve">Оценка </t>
    </r>
    <r>
      <rPr>
        <sz val="10"/>
        <color indexed="8"/>
        <rFont val="Arial"/>
        <family val="2"/>
        <charset val="204"/>
      </rPr>
      <t>(2016)</t>
    </r>
  </si>
  <si>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2017 и 2019 годов (на среднесрочный период)»</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</si>
  <si>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charset val="204"/>
      </rPr>
      <t xml:space="preserve">Источники:  </t>
    </r>
    <r>
      <rPr>
        <sz val="10"/>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</si>
  <si>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</si>
  <si>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</si>
  <si>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</si>
  <si>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</si>
  <si>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</si>
  <si>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</si>
  <si>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</si>
  <si>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</si>
  <si>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</si>
  <si>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</si>
  <si>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</si>
  <si>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</si>
  <si>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</si>
  <si>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</si>
  <si>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</si>
  <si>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 п/п</t>
  </si>
  <si>
    <t>Наименование, раздела, показателя</t>
  </si>
  <si>
    <t>Единица измерения</t>
  </si>
  <si>
    <t>Отчет</t>
  </si>
  <si>
    <t>(год n-1)</t>
  </si>
  <si>
    <r>
      <t xml:space="preserve">Оценка </t>
    </r>
    <r>
      <rPr>
        <sz val="10"/>
        <color indexed="8"/>
        <rFont val="Arial"/>
        <family val="2"/>
        <charset val="204"/>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</si>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</sst>
</file>

<file path=xl/styles.xml><?xml version="1.0" encoding="utf-8"?>
<styleSheet xmlns="http://schemas.openxmlformats.org/spreadsheetml/2006/main">
  <numFmts count="1">
    <numFmt numFmtId="164" formatCode="0.0"/>
  </numFmts>
  <fonts count="21">
    <font>
      <sz val="11"/>
      <color theme="1"/>
      <name val="Calibri"/>
      <family val="2"/>
      <charset val="204"/>
      <scheme val="minor"/>
    </font>
    <font>
      <b/>
      <sz val="10"/>
      <color indexed="8"/>
      <name val="Arial"/>
      <family val="2"/>
      <charset val="204"/>
    </font>
    <font>
      <sz val="10"/>
      <color indexed="8"/>
      <name val="Arial"/>
      <family val="2"/>
      <charset val="204"/>
    </font>
    <font>
      <b/>
      <sz val="14"/>
      <color indexed="8"/>
      <name val="Calibri"/>
      <family val="2"/>
      <charset val="204"/>
    </font>
    <font>
      <sz val="14"/>
      <color indexed="8"/>
      <name val="Calibri"/>
      <family val="2"/>
      <charset val="204"/>
    </font>
    <font>
      <sz val="10"/>
      <name val="Arial"/>
      <family val="2"/>
      <charset val="204"/>
    </font>
    <font>
      <sz val="10"/>
      <color indexed="60"/>
      <name val="Arial"/>
      <family val="2"/>
      <charset val="204"/>
    </font>
    <font>
      <b/>
      <sz val="10"/>
      <name val="Arial"/>
      <family val="2"/>
      <charset val="204"/>
    </font>
    <font>
      <u/>
      <sz val="10"/>
      <name val="Arial"/>
      <family val="2"/>
      <charset val="204"/>
    </font>
    <font>
      <sz val="10"/>
      <color indexed="10"/>
      <name val="Arial"/>
      <family val="2"/>
      <charset val="204"/>
    </font>
    <font>
      <sz val="12"/>
      <color indexed="8"/>
      <name val="Times New Roman"/>
      <family val="1"/>
      <charset val="204"/>
    </font>
    <font>
      <sz val="8"/>
      <name val="Arial Cyr"/>
      <family val="2"/>
      <charset val="204"/>
    </font>
    <font>
      <i/>
      <sz val="10"/>
      <name val="Arial"/>
      <family val="2"/>
      <charset val="204"/>
    </font>
    <font>
      <u/>
      <sz val="10"/>
      <name val="Calibri"/>
      <family val="2"/>
      <charset val="204"/>
    </font>
    <font>
      <b/>
      <sz val="10"/>
      <name val="Symbol"/>
      <family val="1"/>
      <charset val="2"/>
    </font>
    <font>
      <sz val="10"/>
      <name val="Symbol"/>
      <family val="1"/>
      <charset val="2"/>
    </font>
    <font>
      <b/>
      <sz val="14"/>
      <name val="Calibri"/>
      <family val="2"/>
      <charset val="204"/>
    </font>
    <font>
      <sz val="14"/>
      <name val="Calibri"/>
      <family val="2"/>
      <charset val="204"/>
    </font>
    <font>
      <sz val="12"/>
      <color indexed="8"/>
      <name val="Times New Roman"/>
      <family val="1"/>
      <charset val="204"/>
    </font>
    <font>
      <sz val="8"/>
      <name val="Calibri"/>
      <family val="2"/>
      <charset val="204"/>
    </font>
    <font>
      <u/>
      <sz val="11"/>
      <color theme="10"/>
      <name val="Calibri"/>
      <family val="2"/>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287">
    <xf numFmtId="0" fontId="0" fillId="0" borderId="0" xfId="0"/>
    <xf numFmtId="0" fontId="2" fillId="0" borderId="1" xfId="0" applyFont="1" applyBorder="1" applyAlignment="1">
      <alignment horizontal="center" wrapText="1"/>
    </xf>
    <xf numFmtId="0" fontId="1" fillId="0" borderId="2" xfId="0" applyFont="1" applyBorder="1" applyAlignment="1">
      <alignment horizontal="justify" vertical="top" wrapText="1"/>
    </xf>
    <xf numFmtId="0" fontId="2" fillId="0" borderId="1" xfId="0" applyFont="1" applyBorder="1" applyAlignment="1">
      <alignment horizontal="justify" vertical="top" wrapText="1"/>
    </xf>
    <xf numFmtId="0" fontId="2" fillId="0" borderId="3" xfId="0" applyFont="1" applyBorder="1" applyAlignment="1">
      <alignment horizontal="justify" vertical="top" wrapText="1"/>
    </xf>
    <xf numFmtId="0" fontId="1" fillId="0" borderId="1" xfId="0" applyFont="1" applyBorder="1" applyAlignment="1">
      <alignment horizontal="justify" vertical="top" wrapText="1"/>
    </xf>
    <xf numFmtId="49" fontId="1" fillId="0" borderId="2" xfId="0" applyNumberFormat="1" applyFont="1" applyBorder="1" applyAlignment="1">
      <alignment horizontal="justify" vertical="top" wrapText="1"/>
    </xf>
    <xf numFmtId="49" fontId="2" fillId="0" borderId="4" xfId="0" applyNumberFormat="1" applyFont="1" applyBorder="1" applyAlignment="1">
      <alignment horizontal="justify" vertical="top" wrapText="1"/>
    </xf>
    <xf numFmtId="0" fontId="2" fillId="0" borderId="4" xfId="0" applyFont="1" applyBorder="1" applyAlignment="1">
      <alignment horizontal="justify" vertical="top" wrapText="1"/>
    </xf>
    <xf numFmtId="49" fontId="5" fillId="0" borderId="2"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1" fillId="0" borderId="5" xfId="0" applyFont="1" applyBorder="1" applyAlignment="1">
      <alignment horizontal="center" wrapText="1"/>
    </xf>
    <xf numFmtId="0" fontId="2" fillId="0" borderId="2" xfId="0" applyFont="1" applyBorder="1" applyAlignment="1">
      <alignment horizontal="justify" vertical="top" wrapText="1"/>
    </xf>
    <xf numFmtId="0" fontId="2" fillId="0" borderId="2" xfId="0" applyFont="1" applyFill="1" applyBorder="1" applyAlignment="1">
      <alignment horizontal="justify" vertical="top" wrapText="1"/>
    </xf>
    <xf numFmtId="49" fontId="2" fillId="0" borderId="2" xfId="0" applyNumberFormat="1" applyFont="1" applyBorder="1" applyAlignment="1">
      <alignment horizontal="justify" vertical="top" wrapText="1"/>
    </xf>
    <xf numFmtId="0" fontId="2" fillId="0" borderId="6" xfId="0" applyFont="1" applyBorder="1" applyAlignment="1">
      <alignment horizontal="justify" vertical="top" wrapText="1"/>
    </xf>
    <xf numFmtId="49" fontId="7" fillId="0" borderId="2" xfId="0" applyNumberFormat="1" applyFont="1" applyFill="1" applyBorder="1" applyAlignment="1">
      <alignment horizontal="justify" vertical="top" wrapText="1"/>
    </xf>
    <xf numFmtId="0" fontId="5" fillId="0" borderId="3" xfId="0" applyFont="1" applyFill="1" applyBorder="1" applyAlignment="1">
      <alignment horizontal="justify" vertical="top" wrapText="1"/>
    </xf>
    <xf numFmtId="49" fontId="5" fillId="0" borderId="2" xfId="0" applyNumberFormat="1" applyFont="1" applyBorder="1" applyAlignment="1">
      <alignment horizontal="justify" vertical="top" wrapText="1"/>
    </xf>
    <xf numFmtId="0" fontId="5" fillId="0" borderId="1"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5" fillId="0" borderId="8" xfId="0" applyFont="1" applyFill="1" applyBorder="1" applyAlignment="1">
      <alignment horizontal="justify" vertical="top" wrapText="1"/>
    </xf>
    <xf numFmtId="0" fontId="2" fillId="0" borderId="9" xfId="0" applyFont="1" applyBorder="1" applyAlignment="1">
      <alignment horizontal="justify" vertical="top" wrapText="1"/>
    </xf>
    <xf numFmtId="0" fontId="2" fillId="0" borderId="7" xfId="0" applyFont="1" applyFill="1" applyBorder="1" applyAlignment="1">
      <alignment horizontal="justify" vertical="top" wrapText="1"/>
    </xf>
    <xf numFmtId="49" fontId="2" fillId="0" borderId="7" xfId="0" applyNumberFormat="1" applyFont="1" applyBorder="1" applyAlignment="1">
      <alignment horizontal="justify" vertical="top" wrapText="1"/>
    </xf>
    <xf numFmtId="49" fontId="2" fillId="0" borderId="10" xfId="0" applyNumberFormat="1" applyFont="1" applyBorder="1" applyAlignment="1">
      <alignment horizontal="justify" vertical="top" wrapText="1"/>
    </xf>
    <xf numFmtId="0" fontId="5" fillId="0" borderId="6" xfId="0" applyFont="1" applyFill="1" applyBorder="1" applyAlignment="1">
      <alignment horizontal="justify" vertical="top" wrapText="1"/>
    </xf>
    <xf numFmtId="0" fontId="2" fillId="0" borderId="1" xfId="0" applyFont="1" applyBorder="1" applyAlignment="1">
      <alignment horizontal="left" vertical="top" wrapText="1" indent="2"/>
    </xf>
    <xf numFmtId="0" fontId="2" fillId="0" borderId="1" xfId="0" applyFont="1" applyBorder="1" applyAlignment="1">
      <alignment horizontal="left" vertical="top" wrapText="1" indent="4"/>
    </xf>
    <xf numFmtId="49" fontId="2" fillId="0" borderId="7" xfId="0" applyNumberFormat="1" applyFont="1" applyBorder="1" applyAlignment="1">
      <alignment vertical="top" wrapText="1"/>
    </xf>
    <xf numFmtId="0" fontId="2" fillId="0" borderId="7"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top" wrapText="1"/>
    </xf>
    <xf numFmtId="49" fontId="2" fillId="0" borderId="10" xfId="0" applyNumberFormat="1"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vertical="top" wrapText="1"/>
    </xf>
    <xf numFmtId="0" fontId="11" fillId="0" borderId="11"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2" fillId="2" borderId="1" xfId="0" applyFont="1" applyFill="1" applyBorder="1" applyAlignment="1">
      <alignment horizontal="justify" vertical="top" wrapText="1"/>
    </xf>
    <xf numFmtId="0" fontId="0" fillId="2" borderId="0" xfId="0" applyFill="1"/>
    <xf numFmtId="0" fontId="2" fillId="2" borderId="4"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vertical="top" wrapText="1"/>
    </xf>
    <xf numFmtId="0" fontId="5" fillId="0" borderId="4" xfId="0" applyFont="1" applyBorder="1" applyAlignment="1">
      <alignment horizontal="justify" vertical="top" wrapText="1"/>
    </xf>
    <xf numFmtId="0" fontId="5" fillId="2" borderId="1" xfId="0" applyFont="1" applyFill="1" applyBorder="1" applyAlignment="1">
      <alignment horizontal="justify" vertical="top" wrapText="1"/>
    </xf>
    <xf numFmtId="0" fontId="2" fillId="2" borderId="1" xfId="0" applyFont="1" applyFill="1" applyBorder="1" applyAlignment="1">
      <alignment horizontal="center" vertical="top" wrapText="1"/>
    </xf>
    <xf numFmtId="49" fontId="5" fillId="2" borderId="2" xfId="0" applyNumberFormat="1" applyFont="1" applyFill="1" applyBorder="1" applyAlignment="1">
      <alignment horizontal="justify" vertical="top" wrapText="1"/>
    </xf>
    <xf numFmtId="0" fontId="7" fillId="0" borderId="5" xfId="0" applyFont="1" applyBorder="1" applyAlignment="1">
      <alignment horizontal="center" wrapText="1"/>
    </xf>
    <xf numFmtId="0" fontId="5" fillId="0" borderId="1" xfId="0" applyFont="1" applyBorder="1" applyAlignment="1">
      <alignment horizontal="center" wrapText="1"/>
    </xf>
    <xf numFmtId="49" fontId="7" fillId="0" borderId="2" xfId="0" applyNumberFormat="1" applyFont="1" applyBorder="1" applyAlignment="1">
      <alignment horizontal="justify" vertical="top" wrapText="1"/>
    </xf>
    <xf numFmtId="0" fontId="13" fillId="0" borderId="1" xfId="1" applyFont="1" applyBorder="1" applyAlignment="1" applyProtection="1">
      <alignment horizontal="justify" vertical="top" wrapText="1"/>
    </xf>
    <xf numFmtId="0" fontId="5" fillId="0" borderId="10" xfId="0" applyFont="1" applyBorder="1" applyAlignment="1">
      <alignment horizontal="justify" vertical="top" wrapText="1"/>
    </xf>
    <xf numFmtId="49" fontId="2" fillId="2" borderId="10" xfId="0" applyNumberFormat="1" applyFont="1" applyFill="1" applyBorder="1" applyAlignment="1">
      <alignment horizontal="left" vertical="top" wrapText="1"/>
    </xf>
    <xf numFmtId="0" fontId="2" fillId="2" borderId="1" xfId="0" applyFont="1" applyFill="1" applyBorder="1" applyAlignment="1">
      <alignment horizontal="left" vertical="top" wrapText="1" indent="2"/>
    </xf>
    <xf numFmtId="0" fontId="5" fillId="2" borderId="8" xfId="0" applyFont="1" applyFill="1" applyBorder="1" applyAlignment="1">
      <alignment horizontal="justify" vertical="top" wrapText="1"/>
    </xf>
    <xf numFmtId="49" fontId="5" fillId="2" borderId="4" xfId="0" applyNumberFormat="1" applyFont="1" applyFill="1" applyBorder="1" applyAlignment="1">
      <alignment horizontal="justify" vertical="top" wrapText="1"/>
    </xf>
    <xf numFmtId="0" fontId="5" fillId="2" borderId="1" xfId="0" applyFont="1" applyFill="1" applyBorder="1" applyAlignment="1">
      <alignment horizontal="center" vertical="top" wrapText="1"/>
    </xf>
    <xf numFmtId="0" fontId="5"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2" xfId="0" applyFont="1" applyFill="1" applyBorder="1" applyAlignment="1">
      <alignment horizontal="justify" vertical="top" wrapText="1"/>
    </xf>
    <xf numFmtId="49" fontId="5" fillId="2" borderId="10" xfId="0" applyNumberFormat="1" applyFont="1" applyFill="1" applyBorder="1" applyAlignment="1">
      <alignment horizontal="justify" vertical="top" wrapText="1"/>
    </xf>
    <xf numFmtId="0" fontId="5" fillId="2" borderId="3" xfId="0" applyFont="1" applyFill="1" applyBorder="1" applyAlignment="1">
      <alignment horizontal="justify" vertical="top" wrapText="1"/>
    </xf>
    <xf numFmtId="0" fontId="5" fillId="2" borderId="2" xfId="0" applyFont="1" applyFill="1" applyBorder="1" applyAlignment="1">
      <alignment horizontal="justify" vertical="top" wrapText="1"/>
    </xf>
    <xf numFmtId="0" fontId="1" fillId="2" borderId="5" xfId="0" applyFont="1" applyFill="1" applyBorder="1" applyAlignment="1">
      <alignment horizontal="center" wrapText="1"/>
    </xf>
    <xf numFmtId="0" fontId="2" fillId="2" borderId="1" xfId="0" applyFont="1" applyFill="1" applyBorder="1" applyAlignment="1">
      <alignment horizontal="center" wrapText="1"/>
    </xf>
    <xf numFmtId="49" fontId="1" fillId="2" borderId="2" xfId="0" applyNumberFormat="1" applyFont="1" applyFill="1" applyBorder="1" applyAlignment="1">
      <alignment horizontal="justify" vertical="top" wrapText="1"/>
    </xf>
    <xf numFmtId="0" fontId="7" fillId="2" borderId="5" xfId="0" applyFont="1" applyFill="1" applyBorder="1" applyAlignment="1">
      <alignment horizontal="center" wrapText="1"/>
    </xf>
    <xf numFmtId="0" fontId="5" fillId="2" borderId="1" xfId="0" applyFont="1" applyFill="1" applyBorder="1" applyAlignment="1">
      <alignment horizontal="center" wrapText="1"/>
    </xf>
    <xf numFmtId="49" fontId="7" fillId="2" borderId="2"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xf numFmtId="0" fontId="2" fillId="2" borderId="6" xfId="0" applyFont="1" applyFill="1" applyBorder="1" applyAlignment="1">
      <alignment horizontal="justify" vertical="top" wrapText="1"/>
    </xf>
    <xf numFmtId="0" fontId="13" fillId="2" borderId="1" xfId="1" applyFont="1" applyFill="1" applyBorder="1" applyAlignment="1" applyProtection="1">
      <alignment horizontal="justify" vertical="top" wrapText="1"/>
    </xf>
    <xf numFmtId="0" fontId="1" fillId="0" borderId="2" xfId="0" applyFont="1" applyBorder="1" applyAlignment="1">
      <alignment wrapText="1"/>
    </xf>
    <xf numFmtId="0" fontId="1" fillId="0" borderId="4" xfId="0" applyFont="1" applyBorder="1" applyAlignment="1">
      <alignment horizontal="center" wrapText="1"/>
    </xf>
    <xf numFmtId="0" fontId="1" fillId="0" borderId="4" xfId="0" applyFont="1" applyBorder="1" applyAlignment="1">
      <alignment wrapText="1"/>
    </xf>
    <xf numFmtId="164" fontId="2" fillId="2"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164" fontId="5" fillId="2"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5" fillId="0" borderId="1" xfId="0" applyNumberFormat="1" applyFont="1" applyBorder="1" applyAlignment="1">
      <alignment horizontal="center" vertical="top" wrapText="1"/>
    </xf>
    <xf numFmtId="164" fontId="2" fillId="2" borderId="4"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4" fontId="6" fillId="0" borderId="7"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wrapText="1"/>
    </xf>
    <xf numFmtId="164" fontId="2" fillId="0" borderId="4" xfId="0" applyNumberFormat="1" applyFont="1" applyBorder="1" applyAlignment="1">
      <alignment horizontal="center" vertical="top" wrapText="1"/>
    </xf>
    <xf numFmtId="0" fontId="5" fillId="2" borderId="10" xfId="0" applyFont="1" applyFill="1" applyBorder="1" applyAlignment="1">
      <alignment horizontal="justify" vertical="top" wrapText="1"/>
    </xf>
    <xf numFmtId="49" fontId="2" fillId="2" borderId="2" xfId="0" applyNumberFormat="1" applyFont="1" applyFill="1" applyBorder="1" applyAlignment="1">
      <alignment horizontal="left" vertical="top" wrapText="1"/>
    </xf>
    <xf numFmtId="0" fontId="1" fillId="0" borderId="4" xfId="0" applyFont="1" applyFill="1" applyBorder="1" applyAlignment="1">
      <alignment horizontal="center" wrapText="1"/>
    </xf>
    <xf numFmtId="0" fontId="1" fillId="0" borderId="4" xfId="0" applyFont="1" applyFill="1" applyBorder="1" applyAlignment="1">
      <alignment wrapText="1"/>
    </xf>
    <xf numFmtId="0" fontId="2" fillId="0" borderId="1" xfId="0" applyFont="1" applyFill="1" applyBorder="1" applyAlignment="1">
      <alignment horizontal="center" wrapText="1"/>
    </xf>
    <xf numFmtId="0" fontId="1" fillId="0" borderId="2" xfId="0" applyFont="1" applyFill="1" applyBorder="1" applyAlignment="1">
      <alignment wrapText="1"/>
    </xf>
    <xf numFmtId="0" fontId="5" fillId="0" borderId="7"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2" xfId="0" applyFont="1" applyFill="1" applyBorder="1" applyAlignment="1">
      <alignment horizontal="justify" vertical="top" wrapText="1"/>
    </xf>
    <xf numFmtId="49" fontId="2" fillId="0" borderId="10"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7" fillId="0" borderId="7" xfId="0" applyFont="1" applyBorder="1" applyAlignment="1">
      <alignment wrapText="1"/>
    </xf>
    <xf numFmtId="0" fontId="7" fillId="0" borderId="2" xfId="0" applyFont="1" applyBorder="1" applyAlignment="1">
      <alignment wrapText="1"/>
    </xf>
    <xf numFmtId="0" fontId="1" fillId="0" borderId="7" xfId="0" applyFont="1" applyBorder="1" applyAlignment="1">
      <alignment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0" fillId="0" borderId="0" xfId="0" applyFill="1"/>
    <xf numFmtId="0" fontId="10" fillId="0" borderId="0" xfId="0" applyFont="1" applyFill="1" applyAlignment="1">
      <alignment horizontal="justify" vertical="center" wrapText="1"/>
    </xf>
    <xf numFmtId="0" fontId="1" fillId="0" borderId="2" xfId="0" applyFont="1" applyFill="1" applyBorder="1" applyAlignment="1">
      <alignment horizontal="justify" vertical="top" wrapText="1"/>
    </xf>
    <xf numFmtId="0" fontId="10" fillId="0" borderId="0" xfId="0" applyFont="1" applyFill="1" applyAlignment="1">
      <alignment vertical="top" wrapText="1"/>
    </xf>
    <xf numFmtId="0" fontId="18" fillId="0" borderId="0" xfId="0" applyFont="1" applyFill="1" applyAlignment="1">
      <alignment vertical="top"/>
    </xf>
    <xf numFmtId="0" fontId="10" fillId="0" borderId="0" xfId="0" applyFont="1" applyFill="1" applyAlignment="1" applyProtection="1">
      <alignment horizontal="justify" vertical="center"/>
      <protection locked="0"/>
    </xf>
    <xf numFmtId="0" fontId="18" fillId="0" borderId="0" xfId="0" applyFont="1" applyFill="1"/>
    <xf numFmtId="0" fontId="2" fillId="0" borderId="1" xfId="0" applyFont="1" applyFill="1" applyBorder="1" applyAlignment="1">
      <alignment horizontal="center" vertical="top" wrapText="1"/>
    </xf>
    <xf numFmtId="49" fontId="2" fillId="0" borderId="2" xfId="0" applyNumberFormat="1" applyFont="1" applyFill="1" applyBorder="1" applyAlignment="1">
      <alignment horizontal="justify" vertical="top" wrapText="1"/>
    </xf>
    <xf numFmtId="0" fontId="1" fillId="0" borderId="5" xfId="0" applyFont="1" applyFill="1" applyBorder="1" applyAlignment="1">
      <alignment horizontal="center" wrapText="1"/>
    </xf>
    <xf numFmtId="49" fontId="1" fillId="0" borderId="2" xfId="0" applyNumberFormat="1"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8"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4" xfId="0" applyFont="1" applyFill="1" applyBorder="1" applyAlignment="1">
      <alignment vertical="top" wrapText="1"/>
    </xf>
    <xf numFmtId="0" fontId="7" fillId="0" borderId="5" xfId="0" applyFont="1" applyFill="1" applyBorder="1" applyAlignment="1">
      <alignment horizontal="center" wrapText="1"/>
    </xf>
    <xf numFmtId="0" fontId="5" fillId="0" borderId="1" xfId="0" applyFont="1" applyFill="1" applyBorder="1" applyAlignment="1">
      <alignment horizontal="center" wrapText="1"/>
    </xf>
    <xf numFmtId="0" fontId="13" fillId="0" borderId="1" xfId="1" applyFont="1" applyFill="1" applyBorder="1" applyAlignment="1" applyProtection="1">
      <alignment horizontal="justify" vertical="top" wrapText="1"/>
    </xf>
    <xf numFmtId="0" fontId="2" fillId="0" borderId="1" xfId="0" applyFont="1" applyFill="1" applyBorder="1" applyAlignment="1">
      <alignment horizontal="left" vertical="top" wrapText="1" indent="2"/>
    </xf>
    <xf numFmtId="49" fontId="5" fillId="0" borderId="4" xfId="0" applyNumberFormat="1"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12" xfId="0" applyFont="1" applyFill="1" applyBorder="1" applyAlignment="1">
      <alignment horizontal="justify" vertical="top" wrapText="1"/>
    </xf>
    <xf numFmtId="49" fontId="5" fillId="0" borderId="10" xfId="0" applyNumberFormat="1" applyFont="1" applyFill="1" applyBorder="1" applyAlignment="1">
      <alignment horizontal="justify" vertical="top" wrapText="1"/>
    </xf>
    <xf numFmtId="49" fontId="2" fillId="0" borderId="4" xfId="0" applyNumberFormat="1" applyFont="1" applyFill="1" applyBorder="1" applyAlignment="1">
      <alignment horizontal="justify" vertical="top" wrapText="1"/>
    </xf>
    <xf numFmtId="0" fontId="2" fillId="0" borderId="6" xfId="0" applyFont="1" applyFill="1" applyBorder="1" applyAlignment="1">
      <alignment horizontal="justify" vertical="top" wrapText="1"/>
    </xf>
    <xf numFmtId="164" fontId="2" fillId="0" borderId="4" xfId="0" applyNumberFormat="1" applyFont="1" applyFill="1" applyBorder="1" applyAlignment="1">
      <alignment horizontal="center" vertical="top" wrapText="1"/>
    </xf>
    <xf numFmtId="0" fontId="2" fillId="0" borderId="1" xfId="0" applyFont="1" applyFill="1" applyBorder="1" applyAlignment="1">
      <alignment horizontal="left" vertical="top" wrapText="1" indent="4"/>
    </xf>
    <xf numFmtId="0" fontId="1" fillId="0" borderId="1" xfId="0" applyFont="1" applyFill="1" applyBorder="1" applyAlignment="1">
      <alignment horizontal="justify" vertical="top" wrapText="1"/>
    </xf>
    <xf numFmtId="49" fontId="2" fillId="0" borderId="7"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49" fontId="2" fillId="0" borderId="7" xfId="0" applyNumberFormat="1" applyFont="1" applyFill="1" applyBorder="1" applyAlignment="1">
      <alignment vertical="top" wrapText="1"/>
    </xf>
    <xf numFmtId="0" fontId="2" fillId="0" borderId="3" xfId="0" applyFont="1" applyFill="1" applyBorder="1" applyAlignment="1">
      <alignment horizontal="justify" vertical="top" wrapText="1"/>
    </xf>
    <xf numFmtId="0" fontId="2" fillId="0" borderId="7" xfId="0" applyFont="1" applyFill="1" applyBorder="1" applyAlignment="1">
      <alignment vertical="top" wrapText="1"/>
    </xf>
    <xf numFmtId="49" fontId="2" fillId="0" borderId="2"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9" xfId="0" applyFont="1" applyFill="1" applyBorder="1" applyAlignment="1">
      <alignment horizontal="justify" vertical="top" wrapText="1"/>
    </xf>
    <xf numFmtId="0" fontId="2" fillId="0" borderId="0" xfId="0" applyFont="1" applyFill="1"/>
    <xf numFmtId="0" fontId="5" fillId="0" borderId="7"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2" xfId="0" applyFont="1" applyFill="1" applyBorder="1" applyAlignment="1">
      <alignment horizontal="justify" vertical="top"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6" xfId="0" applyFont="1" applyFill="1" applyBorder="1" applyAlignment="1">
      <alignment horizontal="center" wrapText="1"/>
    </xf>
    <xf numFmtId="0" fontId="1" fillId="0" borderId="14"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6" xfId="0" applyFont="1" applyFill="1" applyBorder="1" applyAlignment="1">
      <alignment horizontal="justify" vertical="top" wrapText="1"/>
    </xf>
    <xf numFmtId="49" fontId="2" fillId="0" borderId="7"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 fillId="0" borderId="7" xfId="0" applyFont="1" applyFill="1" applyBorder="1" applyAlignment="1">
      <alignment horizontal="center" wrapText="1"/>
    </xf>
    <xf numFmtId="0" fontId="1" fillId="0" borderId="2" xfId="0" applyFont="1" applyFill="1" applyBorder="1" applyAlignment="1">
      <alignment horizontal="center" wrapText="1"/>
    </xf>
    <xf numFmtId="0" fontId="1" fillId="0" borderId="7" xfId="0" applyFont="1" applyFill="1" applyBorder="1" applyAlignment="1">
      <alignment horizontal="justify" vertical="top" wrapText="1"/>
    </xf>
    <xf numFmtId="0" fontId="1" fillId="0" borderId="2" xfId="0" applyFont="1" applyFill="1" applyBorder="1" applyAlignment="1">
      <alignment horizontal="justify" vertical="top" wrapText="1"/>
    </xf>
    <xf numFmtId="0" fontId="7" fillId="0" borderId="7" xfId="0" applyFont="1" applyFill="1" applyBorder="1" applyAlignment="1">
      <alignment horizontal="center" wrapText="1"/>
    </xf>
    <xf numFmtId="0" fontId="7" fillId="0" borderId="2" xfId="0" applyFont="1" applyFill="1" applyBorder="1" applyAlignment="1">
      <alignment horizontal="center" wrapText="1"/>
    </xf>
    <xf numFmtId="49" fontId="5" fillId="0" borderId="7"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3" fillId="0" borderId="8" xfId="0" applyFont="1" applyFill="1" applyBorder="1" applyAlignment="1">
      <alignment horizontal="center" wrapText="1"/>
    </xf>
    <xf numFmtId="0" fontId="4" fillId="0" borderId="8" xfId="0" applyFont="1" applyFill="1" applyBorder="1" applyAlignment="1">
      <alignment horizontal="center" wrapText="1"/>
    </xf>
    <xf numFmtId="0" fontId="2" fillId="0" borderId="7" xfId="0" applyFont="1" applyFill="1" applyBorder="1" applyAlignment="1">
      <alignment horizontal="justify" vertical="top" wrapText="1"/>
    </xf>
    <xf numFmtId="0" fontId="2" fillId="0" borderId="2" xfId="0" applyFont="1" applyFill="1" applyBorder="1" applyAlignment="1">
      <alignment horizontal="justify" vertical="top" wrapText="1"/>
    </xf>
    <xf numFmtId="0" fontId="8" fillId="0" borderId="0" xfId="1" applyFont="1" applyFill="1" applyAlignment="1" applyProtection="1">
      <alignment horizontal="left" vertical="top" wrapText="1"/>
    </xf>
    <xf numFmtId="0" fontId="3" fillId="0" borderId="8" xfId="0" applyFont="1" applyFill="1" applyBorder="1" applyAlignment="1">
      <alignment horizontal="center" vertical="center" wrapText="1"/>
    </xf>
    <xf numFmtId="0" fontId="2" fillId="0" borderId="10" xfId="0" applyFont="1" applyFill="1" applyBorder="1" applyAlignment="1">
      <alignment horizontal="justify"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49" fontId="2" fillId="0" borderId="7" xfId="0" applyNumberFormat="1" applyFont="1" applyFill="1" applyBorder="1" applyAlignment="1">
      <alignment horizontal="justify" vertical="top" wrapText="1"/>
    </xf>
    <xf numFmtId="49" fontId="2" fillId="0" borderId="2" xfId="0" applyNumberFormat="1" applyFont="1" applyFill="1" applyBorder="1" applyAlignment="1">
      <alignment horizontal="justify" vertical="top" wrapText="1"/>
    </xf>
    <xf numFmtId="0" fontId="3" fillId="0" borderId="15" xfId="0" applyFont="1" applyFill="1" applyBorder="1" applyAlignment="1">
      <alignment horizontal="center" wrapText="1"/>
    </xf>
    <xf numFmtId="0" fontId="10" fillId="0" borderId="0" xfId="0" applyFont="1" applyFill="1" applyAlignment="1">
      <alignment horizontal="justify" vertical="center" wrapText="1"/>
    </xf>
    <xf numFmtId="0" fontId="7" fillId="0" borderId="7" xfId="0" applyFont="1" applyFill="1" applyBorder="1" applyAlignment="1">
      <alignment horizontal="justify" vertical="top" wrapText="1"/>
    </xf>
    <xf numFmtId="0" fontId="7" fillId="0" borderId="2" xfId="0" applyFont="1" applyFill="1" applyBorder="1" applyAlignment="1">
      <alignment horizontal="justify" vertical="top" wrapText="1"/>
    </xf>
    <xf numFmtId="0" fontId="16" fillId="0" borderId="8" xfId="0" applyFont="1" applyFill="1" applyBorder="1" applyAlignment="1">
      <alignment horizontal="center" wrapText="1"/>
    </xf>
    <xf numFmtId="0" fontId="17" fillId="0" borderId="8"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7" fillId="0" borderId="6" xfId="0" applyFont="1" applyFill="1" applyBorder="1" applyAlignment="1">
      <alignment horizontal="center" wrapText="1"/>
    </xf>
    <xf numFmtId="0" fontId="0" fillId="0" borderId="15" xfId="0" applyFill="1" applyBorder="1"/>
    <xf numFmtId="0" fontId="0" fillId="0" borderId="6" xfId="0" applyFill="1" applyBorder="1"/>
    <xf numFmtId="49" fontId="2" fillId="0" borderId="7"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0" fontId="5" fillId="0" borderId="7"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 xfId="0" applyFont="1" applyFill="1" applyBorder="1" applyAlignment="1">
      <alignment horizontal="left" vertical="top" wrapText="1"/>
    </xf>
    <xf numFmtId="0" fontId="7" fillId="0" borderId="14"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6" xfId="0" applyFont="1" applyFill="1" applyBorder="1" applyAlignment="1">
      <alignment horizontal="justify" vertical="top" wrapText="1"/>
    </xf>
    <xf numFmtId="0" fontId="10" fillId="0" borderId="0" xfId="0" applyFont="1" applyFill="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7" fillId="0" borderId="15" xfId="0" applyFont="1" applyFill="1" applyBorder="1" applyAlignment="1">
      <alignment horizontal="justify" vertical="top" wrapText="1"/>
    </xf>
    <xf numFmtId="0" fontId="7" fillId="0" borderId="5" xfId="0" applyFont="1" applyFill="1" applyBorder="1" applyAlignment="1">
      <alignment horizontal="justify" vertical="top" wrapText="1"/>
    </xf>
    <xf numFmtId="49" fontId="2" fillId="0" borderId="7"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0" fillId="0" borderId="0" xfId="0" applyFont="1" applyAlignment="1">
      <alignment horizontal="justify" vertical="center" wrapText="1"/>
    </xf>
    <xf numFmtId="0" fontId="1" fillId="0" borderId="14" xfId="0" applyFont="1" applyBorder="1" applyAlignment="1">
      <alignment horizontal="center" wrapText="1"/>
    </xf>
    <xf numFmtId="0" fontId="0" fillId="0" borderId="15" xfId="0" applyBorder="1"/>
    <xf numFmtId="0" fontId="0" fillId="0" borderId="6" xfId="0" applyBorder="1"/>
    <xf numFmtId="0" fontId="3" fillId="0" borderId="8" xfId="0" applyFont="1" applyBorder="1" applyAlignment="1">
      <alignment horizontal="center" vertical="center" wrapText="1"/>
    </xf>
    <xf numFmtId="0" fontId="3" fillId="0" borderId="8" xfId="0" applyFont="1" applyBorder="1" applyAlignment="1">
      <alignment horizontal="center" wrapText="1"/>
    </xf>
    <xf numFmtId="0" fontId="10" fillId="0" borderId="0" xfId="0" applyFont="1" applyAlignment="1">
      <alignment vertical="center" wrapText="1"/>
    </xf>
    <xf numFmtId="0" fontId="1" fillId="0" borderId="7" xfId="0" applyFont="1" applyBorder="1" applyAlignment="1">
      <alignment horizontal="justify" vertical="top" wrapText="1"/>
    </xf>
    <xf numFmtId="0" fontId="1" fillId="0" borderId="2" xfId="0" applyFont="1" applyBorder="1" applyAlignment="1">
      <alignment horizontal="justify" vertical="top" wrapText="1"/>
    </xf>
    <xf numFmtId="49" fontId="2" fillId="0" borderId="10" xfId="0" applyNumberFormat="1" applyFont="1" applyBorder="1" applyAlignment="1">
      <alignment horizontal="left" vertical="top" wrapText="1"/>
    </xf>
    <xf numFmtId="0" fontId="5" fillId="2" borderId="7"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2" borderId="2" xfId="0" applyFont="1" applyFill="1" applyBorder="1" applyAlignment="1">
      <alignment horizontal="justify" vertical="top" wrapText="1"/>
    </xf>
    <xf numFmtId="0" fontId="2" fillId="0" borderId="7" xfId="0" applyFont="1" applyBorder="1" applyAlignment="1">
      <alignment horizontal="justify" vertical="top" wrapText="1"/>
    </xf>
    <xf numFmtId="0" fontId="2" fillId="0" borderId="2" xfId="0" applyFont="1" applyBorder="1" applyAlignment="1">
      <alignment horizontal="justify" vertical="top" wrapText="1"/>
    </xf>
    <xf numFmtId="0" fontId="5" fillId="0" borderId="7" xfId="0" applyFont="1" applyBorder="1" applyAlignment="1">
      <alignment horizontal="justify" vertical="top" wrapText="1"/>
    </xf>
    <xf numFmtId="0" fontId="5" fillId="0" borderId="2" xfId="0" applyFont="1" applyBorder="1" applyAlignment="1">
      <alignment horizontal="justify" vertical="top" wrapText="1"/>
    </xf>
    <xf numFmtId="0" fontId="1" fillId="0" borderId="14" xfId="0" applyFont="1" applyBorder="1" applyAlignment="1">
      <alignment horizontal="justify" vertical="top" wrapText="1"/>
    </xf>
    <xf numFmtId="0" fontId="1" fillId="0" borderId="15" xfId="0" applyFont="1" applyBorder="1" applyAlignment="1">
      <alignment horizontal="justify" vertical="top" wrapText="1"/>
    </xf>
    <xf numFmtId="0" fontId="1" fillId="0" borderId="6" xfId="0" applyFont="1" applyBorder="1" applyAlignment="1">
      <alignment horizontal="justify" vertical="top" wrapText="1"/>
    </xf>
    <xf numFmtId="0" fontId="10" fillId="0" borderId="13" xfId="0" applyFont="1" applyBorder="1" applyAlignment="1">
      <alignment vertical="center" wrapText="1"/>
    </xf>
    <xf numFmtId="0" fontId="10" fillId="0" borderId="0" xfId="0" applyFont="1" applyBorder="1" applyAlignment="1">
      <alignment vertical="center" wrapText="1"/>
    </xf>
    <xf numFmtId="0" fontId="4" fillId="0" borderId="8" xfId="0" applyFont="1" applyBorder="1" applyAlignment="1">
      <alignment horizontal="center" wrapText="1"/>
    </xf>
    <xf numFmtId="0" fontId="2" fillId="2" borderId="7"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2" xfId="0" applyFont="1" applyFill="1" applyBorder="1" applyAlignment="1">
      <alignment horizontal="justify" vertical="top" wrapText="1"/>
    </xf>
    <xf numFmtId="0" fontId="1" fillId="0" borderId="15" xfId="0" applyFont="1" applyBorder="1" applyAlignment="1">
      <alignment horizontal="center" wrapText="1"/>
    </xf>
    <xf numFmtId="0" fontId="1" fillId="0" borderId="6" xfId="0" applyFont="1" applyBorder="1" applyAlignment="1">
      <alignment horizontal="center" wrapText="1"/>
    </xf>
    <xf numFmtId="0" fontId="8" fillId="0" borderId="0" xfId="1" applyFont="1" applyAlignment="1" applyProtection="1">
      <alignment horizontal="left" vertical="top" wrapText="1"/>
    </xf>
    <xf numFmtId="0" fontId="5" fillId="0" borderId="10" xfId="0" applyFont="1" applyBorder="1" applyAlignment="1">
      <alignment horizontal="justify" vertical="top" wrapText="1"/>
    </xf>
    <xf numFmtId="0" fontId="7" fillId="0" borderId="14" xfId="0" applyFont="1" applyBorder="1" applyAlignment="1">
      <alignment horizontal="justify" vertical="top" wrapText="1"/>
    </xf>
    <xf numFmtId="0" fontId="7" fillId="0" borderId="8" xfId="0" applyFont="1" applyBorder="1" applyAlignment="1">
      <alignment horizontal="justify" vertical="top" wrapText="1"/>
    </xf>
    <xf numFmtId="0" fontId="7" fillId="0" borderId="6" xfId="0" applyFont="1" applyBorder="1" applyAlignment="1">
      <alignment horizontal="justify" vertical="top" wrapText="1"/>
    </xf>
    <xf numFmtId="49" fontId="5" fillId="0" borderId="7"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2" fillId="0" borderId="7"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2" xfId="0" applyNumberFormat="1" applyFont="1" applyBorder="1" applyAlignment="1">
      <alignment horizontal="left" vertical="top"/>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6" xfId="0" applyFont="1" applyBorder="1" applyAlignment="1">
      <alignment horizontal="center" wrapText="1"/>
    </xf>
    <xf numFmtId="49" fontId="2" fillId="2" borderId="7"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2" xfId="0"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wrapText="1"/>
    </xf>
    <xf numFmtId="0" fontId="7" fillId="2" borderId="14" xfId="0" applyFont="1" applyFill="1" applyBorder="1" applyAlignment="1">
      <alignment horizontal="justify" vertical="top" wrapText="1"/>
    </xf>
    <xf numFmtId="0" fontId="7" fillId="2" borderId="15" xfId="0" applyFont="1" applyFill="1" applyBorder="1" applyAlignment="1">
      <alignment horizontal="justify" vertical="top" wrapText="1"/>
    </xf>
    <xf numFmtId="0" fontId="7" fillId="2" borderId="6" xfId="0" applyFont="1" applyFill="1" applyBorder="1" applyAlignment="1">
      <alignment horizontal="justify" vertical="top" wrapText="1"/>
    </xf>
    <xf numFmtId="0" fontId="16" fillId="2" borderId="8" xfId="0" applyFont="1" applyFill="1" applyBorder="1" applyAlignment="1">
      <alignment horizontal="center" wrapText="1"/>
    </xf>
    <xf numFmtId="0" fontId="17" fillId="2" borderId="8" xfId="0" applyFont="1" applyFill="1" applyBorder="1" applyAlignment="1">
      <alignment horizontal="center" wrapText="1"/>
    </xf>
    <xf numFmtId="0" fontId="7" fillId="2" borderId="7"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7" xfId="0" applyFont="1" applyFill="1" applyBorder="1" applyAlignment="1">
      <alignment horizontal="center" wrapText="1"/>
    </xf>
    <xf numFmtId="0" fontId="7" fillId="2" borderId="2" xfId="0" applyFont="1" applyFill="1" applyBorder="1" applyAlignment="1">
      <alignment horizontal="center" wrapText="1"/>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7" fillId="2" borderId="6" xfId="0" applyFont="1" applyFill="1" applyBorder="1" applyAlignment="1">
      <alignment horizontal="center" wrapText="1"/>
    </xf>
    <xf numFmtId="164" fontId="2" fillId="2" borderId="7"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3" fillId="0" borderId="15" xfId="0" applyFont="1" applyBorder="1" applyAlignment="1">
      <alignment horizontal="center" wrapText="1"/>
    </xf>
    <xf numFmtId="0" fontId="3" fillId="2" borderId="8" xfId="0" applyFont="1" applyFill="1" applyBorder="1" applyAlignment="1">
      <alignment horizontal="center" wrapText="1"/>
    </xf>
    <xf numFmtId="0" fontId="1" fillId="2" borderId="7"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7" xfId="0" applyFont="1" applyFill="1" applyBorder="1" applyAlignment="1">
      <alignment horizontal="center" wrapText="1"/>
    </xf>
    <xf numFmtId="0" fontId="1" fillId="2" borderId="2"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1" fillId="2" borderId="6" xfId="0" applyFont="1" applyFill="1" applyBorder="1" applyAlignment="1">
      <alignment horizontal="center" wrapText="1"/>
    </xf>
    <xf numFmtId="0" fontId="1" fillId="2" borderId="14" xfId="0" applyFont="1" applyFill="1" applyBorder="1" applyAlignment="1">
      <alignment horizontal="justify" vertical="top" wrapText="1"/>
    </xf>
    <xf numFmtId="0" fontId="1" fillId="2" borderId="15" xfId="0" applyFont="1" applyFill="1" applyBorder="1" applyAlignment="1">
      <alignment horizontal="justify" vertical="top" wrapText="1"/>
    </xf>
    <xf numFmtId="0" fontId="1" fillId="2" borderId="6" xfId="0" applyFont="1" applyFill="1" applyBorder="1" applyAlignment="1">
      <alignment horizontal="justify" vertical="top" wrapText="1"/>
    </xf>
    <xf numFmtId="49" fontId="2" fillId="0" borderId="7"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0" xfId="0"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wmf"/><Relationship Id="rId2" Type="http://schemas.openxmlformats.org/officeDocument/2006/relationships/image" Target="../media/image10.wmf"/><Relationship Id="rId1" Type="http://schemas.openxmlformats.org/officeDocument/2006/relationships/image" Target="../media/image9.wmf"/><Relationship Id="rId6" Type="http://schemas.openxmlformats.org/officeDocument/2006/relationships/image" Target="../media/image14.wmf"/><Relationship Id="rId5" Type="http://schemas.openxmlformats.org/officeDocument/2006/relationships/image" Target="../media/image13.wmf"/><Relationship Id="rId4" Type="http://schemas.openxmlformats.org/officeDocument/2006/relationships/image" Target="../media/image12.w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9.bin"/><Relationship Id="rId3" Type="http://schemas.openxmlformats.org/officeDocument/2006/relationships/oleObject" Target="../embeddings/oleObject24.bin"/><Relationship Id="rId7" Type="http://schemas.openxmlformats.org/officeDocument/2006/relationships/oleObject" Target="../embeddings/oleObject28.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oleObject" Target="../embeddings/oleObject27.bin"/><Relationship Id="rId11" Type="http://schemas.openxmlformats.org/officeDocument/2006/relationships/oleObject" Target="../embeddings/oleObject32.bin"/><Relationship Id="rId5" Type="http://schemas.openxmlformats.org/officeDocument/2006/relationships/oleObject" Target="../embeddings/oleObject26.bin"/><Relationship Id="rId10" Type="http://schemas.openxmlformats.org/officeDocument/2006/relationships/oleObject" Target="../embeddings/oleObject31.bin"/><Relationship Id="rId4" Type="http://schemas.openxmlformats.org/officeDocument/2006/relationships/oleObject" Target="../embeddings/oleObject25.bin"/><Relationship Id="rId9" Type="http://schemas.openxmlformats.org/officeDocument/2006/relationships/oleObject" Target="../embeddings/oleObject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8.bin"/><Relationship Id="rId3" Type="http://schemas.openxmlformats.org/officeDocument/2006/relationships/oleObject" Target="../embeddings/oleObject33.bin"/><Relationship Id="rId7" Type="http://schemas.openxmlformats.org/officeDocument/2006/relationships/oleObject" Target="../embeddings/oleObject37.bin"/><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oleObject" Target="../embeddings/oleObject36.bin"/><Relationship Id="rId5" Type="http://schemas.openxmlformats.org/officeDocument/2006/relationships/oleObject" Target="../embeddings/oleObject35.bin"/><Relationship Id="rId4" Type="http://schemas.openxmlformats.org/officeDocument/2006/relationships/oleObject" Target="../embeddings/oleObject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296"/>
  <sheetViews>
    <sheetView showWhiteSpace="0" zoomScaleNormal="100" zoomScaleSheetLayoutView="120" zoomScalePageLayoutView="120" workbookViewId="0">
      <selection activeCell="G13" sqref="G13"/>
    </sheetView>
  </sheetViews>
  <sheetFormatPr defaultRowHeight="15"/>
  <cols>
    <col min="1" max="1" width="10.7109375" style="106" customWidth="1"/>
    <col min="2" max="2" width="29.28515625" style="106" customWidth="1"/>
    <col min="3" max="3" width="17.5703125" style="106" customWidth="1"/>
    <col min="4" max="4" width="8.85546875" style="106" customWidth="1"/>
    <col min="5" max="5" width="8.42578125" style="106" customWidth="1"/>
    <col min="6" max="6" width="9.140625" style="106"/>
    <col min="7" max="7" width="8.7109375" style="106" customWidth="1"/>
    <col min="8" max="8" width="8.85546875" style="106" customWidth="1"/>
    <col min="9" max="9" width="72" style="106" customWidth="1"/>
    <col min="10" max="10" width="35.42578125" style="106" customWidth="1"/>
    <col min="11" max="11" width="9.140625" style="106"/>
    <col min="12" max="12" width="20.28515625" style="106" customWidth="1"/>
    <col min="13" max="16384" width="9.140625" style="106"/>
  </cols>
  <sheetData>
    <row r="1" spans="1:14" ht="23.25" customHeight="1" thickBot="1">
      <c r="A1" s="169" t="s">
        <v>223</v>
      </c>
      <c r="B1" s="169"/>
      <c r="C1" s="169"/>
      <c r="D1" s="169"/>
      <c r="E1" s="169"/>
      <c r="F1" s="169"/>
      <c r="G1" s="169"/>
      <c r="H1" s="169"/>
      <c r="I1" s="169"/>
      <c r="J1" s="104"/>
      <c r="K1" s="104"/>
      <c r="L1" s="105"/>
    </row>
    <row r="2" spans="1:14" ht="41.25" customHeight="1" thickBot="1">
      <c r="A2" s="164" t="s">
        <v>222</v>
      </c>
      <c r="B2" s="165"/>
      <c r="C2" s="165"/>
      <c r="D2" s="165"/>
      <c r="E2" s="165"/>
      <c r="F2" s="165"/>
      <c r="G2" s="165"/>
      <c r="H2" s="165"/>
      <c r="I2" s="165"/>
      <c r="J2" s="195"/>
      <c r="K2" s="195"/>
      <c r="L2" s="105"/>
    </row>
    <row r="3" spans="1:14" ht="23.25" customHeight="1" thickBot="1">
      <c r="A3" s="157" t="s">
        <v>259</v>
      </c>
      <c r="B3" s="155" t="s">
        <v>260</v>
      </c>
      <c r="C3" s="155" t="s">
        <v>261</v>
      </c>
      <c r="D3" s="92" t="s">
        <v>262</v>
      </c>
      <c r="E3" s="93" t="s">
        <v>244</v>
      </c>
      <c r="F3" s="146" t="s">
        <v>265</v>
      </c>
      <c r="G3" s="184"/>
      <c r="H3" s="185"/>
      <c r="I3" s="155" t="s">
        <v>266</v>
      </c>
      <c r="J3" s="107" t="s">
        <v>166</v>
      </c>
      <c r="K3" s="176"/>
      <c r="L3" s="176"/>
    </row>
    <row r="4" spans="1:14" ht="47.25" customHeight="1" thickBot="1">
      <c r="A4" s="158"/>
      <c r="B4" s="156"/>
      <c r="C4" s="156"/>
      <c r="D4" s="94">
        <v>2015</v>
      </c>
      <c r="E4" s="95">
        <v>2016</v>
      </c>
      <c r="F4" s="94">
        <v>2017</v>
      </c>
      <c r="G4" s="94">
        <v>2018</v>
      </c>
      <c r="H4" s="94">
        <v>2019</v>
      </c>
      <c r="I4" s="156"/>
      <c r="J4" s="109"/>
      <c r="K4" s="110" t="s">
        <v>170</v>
      </c>
      <c r="L4" s="111"/>
      <c r="N4" s="112"/>
    </row>
    <row r="5" spans="1:14" ht="20.25" customHeight="1" thickBot="1">
      <c r="A5" s="108" t="s">
        <v>270</v>
      </c>
      <c r="B5" s="149" t="s">
        <v>271</v>
      </c>
      <c r="C5" s="150"/>
      <c r="D5" s="150"/>
      <c r="E5" s="150"/>
      <c r="F5" s="150"/>
      <c r="G5" s="150"/>
      <c r="H5" s="150"/>
      <c r="I5" s="151"/>
      <c r="J5" s="109"/>
      <c r="K5" s="110" t="s">
        <v>171</v>
      </c>
      <c r="L5" s="111"/>
    </row>
    <row r="6" spans="1:14" ht="144.75" customHeight="1" thickBot="1">
      <c r="A6" s="152">
        <v>1</v>
      </c>
      <c r="B6" s="11" t="s">
        <v>195</v>
      </c>
      <c r="C6" s="11" t="s">
        <v>278</v>
      </c>
      <c r="D6" s="11">
        <v>3450</v>
      </c>
      <c r="E6" s="113">
        <v>3336</v>
      </c>
      <c r="F6" s="113">
        <f>E6+E14-E15+E16</f>
        <v>3418</v>
      </c>
      <c r="G6" s="113">
        <f>F6+F14-F15+F16</f>
        <v>3418</v>
      </c>
      <c r="H6" s="113">
        <f>G6+G14-G15+G16</f>
        <v>3418</v>
      </c>
      <c r="I6" s="143" t="s">
        <v>196</v>
      </c>
      <c r="J6" s="109"/>
      <c r="K6" s="110" t="s">
        <v>172</v>
      </c>
      <c r="L6" s="111"/>
    </row>
    <row r="7" spans="1:14" ht="13.5" customHeight="1" thickBot="1">
      <c r="A7" s="153"/>
      <c r="B7" s="11" t="s">
        <v>272</v>
      </c>
      <c r="C7" s="11" t="s">
        <v>273</v>
      </c>
      <c r="D7" s="11"/>
      <c r="E7" s="85">
        <f>E6/D6*100</f>
        <v>96.695652173913032</v>
      </c>
      <c r="F7" s="85">
        <f>F6/E6*100</f>
        <v>102.45803357314149</v>
      </c>
      <c r="G7" s="85">
        <f>G6/F6*100</f>
        <v>100</v>
      </c>
      <c r="H7" s="85">
        <f>H6/G6*100</f>
        <v>100</v>
      </c>
      <c r="I7" s="144"/>
    </row>
    <row r="8" spans="1:14" ht="15.75" thickBot="1">
      <c r="A8" s="154"/>
      <c r="B8" s="11" t="s">
        <v>274</v>
      </c>
      <c r="C8" s="11"/>
      <c r="D8" s="11"/>
      <c r="E8" s="11"/>
      <c r="F8" s="11"/>
      <c r="G8" s="11"/>
      <c r="H8" s="11"/>
      <c r="I8" s="144"/>
    </row>
    <row r="9" spans="1:14" ht="16.5" thickBot="1">
      <c r="A9" s="152" t="s">
        <v>47</v>
      </c>
      <c r="B9" s="11" t="s">
        <v>275</v>
      </c>
      <c r="C9" s="11" t="s">
        <v>278</v>
      </c>
      <c r="D9" s="11"/>
      <c r="E9" s="113"/>
      <c r="F9" s="113"/>
      <c r="G9" s="113"/>
      <c r="H9" s="113"/>
      <c r="I9" s="144"/>
      <c r="J9" s="196"/>
      <c r="K9" s="197"/>
      <c r="L9" s="105"/>
    </row>
    <row r="10" spans="1:14" ht="14.25" customHeight="1" thickBot="1">
      <c r="A10" s="154"/>
      <c r="B10" s="11" t="s">
        <v>272</v>
      </c>
      <c r="C10" s="11" t="s">
        <v>273</v>
      </c>
      <c r="D10" s="85"/>
      <c r="E10" s="85"/>
      <c r="F10" s="85"/>
      <c r="G10" s="85"/>
      <c r="H10" s="85"/>
      <c r="I10" s="144"/>
      <c r="J10" s="107" t="s">
        <v>166</v>
      </c>
      <c r="K10" s="176"/>
      <c r="L10" s="176"/>
    </row>
    <row r="11" spans="1:14" ht="48" customHeight="1" thickBot="1">
      <c r="A11" s="152" t="s">
        <v>48</v>
      </c>
      <c r="B11" s="11" t="s">
        <v>276</v>
      </c>
      <c r="C11" s="11" t="s">
        <v>278</v>
      </c>
      <c r="D11" s="113">
        <f>D6-D9</f>
        <v>3450</v>
      </c>
      <c r="E11" s="113">
        <f>E6-E9</f>
        <v>3336</v>
      </c>
      <c r="F11" s="113">
        <f>F6-F9</f>
        <v>3418</v>
      </c>
      <c r="G11" s="113">
        <f>G6-G9</f>
        <v>3418</v>
      </c>
      <c r="H11" s="113">
        <f>H6-H9</f>
        <v>3418</v>
      </c>
      <c r="I11" s="144"/>
      <c r="J11" s="109"/>
      <c r="K11" s="110" t="s">
        <v>248</v>
      </c>
      <c r="L11" s="110"/>
    </row>
    <row r="12" spans="1:14" ht="58.5" customHeight="1" thickBot="1">
      <c r="A12" s="154"/>
      <c r="B12" s="11" t="s">
        <v>277</v>
      </c>
      <c r="C12" s="11" t="s">
        <v>273</v>
      </c>
      <c r="D12" s="11"/>
      <c r="E12" s="85">
        <f>E11/D11*100</f>
        <v>96.695652173913032</v>
      </c>
      <c r="F12" s="85">
        <f>F11/E11*100</f>
        <v>102.45803357314149</v>
      </c>
      <c r="G12" s="85">
        <f>G11/F11*100</f>
        <v>100</v>
      </c>
      <c r="H12" s="85">
        <f>H11/G11*100</f>
        <v>100</v>
      </c>
      <c r="I12" s="145"/>
      <c r="J12" s="109"/>
      <c r="K12" s="110" t="s">
        <v>249</v>
      </c>
      <c r="L12" s="110"/>
    </row>
    <row r="13" spans="1:14" ht="45.75" customHeight="1" thickBot="1">
      <c r="A13" s="100"/>
      <c r="B13" s="11" t="s">
        <v>247</v>
      </c>
      <c r="C13" s="11" t="s">
        <v>278</v>
      </c>
      <c r="D13" s="113">
        <f>(D6+E6)/2</f>
        <v>3393</v>
      </c>
      <c r="E13" s="113">
        <f>(E6+F6)/2</f>
        <v>3377</v>
      </c>
      <c r="F13" s="113">
        <f>(F6+G6)/2</f>
        <v>3418</v>
      </c>
      <c r="G13" s="113">
        <f>(G6+H6)/2</f>
        <v>3418</v>
      </c>
      <c r="H13" s="113">
        <f>(H6+(H6+H14-H15+H16))/2</f>
        <v>3418</v>
      </c>
      <c r="I13" s="97" t="s">
        <v>251</v>
      </c>
      <c r="J13" s="109"/>
      <c r="K13" s="110"/>
      <c r="L13" s="110"/>
    </row>
    <row r="14" spans="1:14" ht="53.25" customHeight="1" thickBot="1">
      <c r="A14" s="114">
        <v>2</v>
      </c>
      <c r="B14" s="11" t="s">
        <v>100</v>
      </c>
      <c r="C14" s="11" t="s">
        <v>278</v>
      </c>
      <c r="D14" s="113">
        <v>40</v>
      </c>
      <c r="E14" s="113">
        <v>35</v>
      </c>
      <c r="F14" s="113"/>
      <c r="G14" s="113"/>
      <c r="H14" s="113"/>
      <c r="I14" s="143" t="s">
        <v>197</v>
      </c>
      <c r="J14" s="109"/>
      <c r="K14" s="110" t="s">
        <v>250</v>
      </c>
      <c r="L14" s="110"/>
    </row>
    <row r="15" spans="1:14" ht="153.75" customHeight="1" thickBot="1">
      <c r="A15" s="114">
        <v>3</v>
      </c>
      <c r="B15" s="11" t="s">
        <v>101</v>
      </c>
      <c r="C15" s="11" t="s">
        <v>278</v>
      </c>
      <c r="D15" s="113">
        <v>50</v>
      </c>
      <c r="E15" s="113">
        <v>52</v>
      </c>
      <c r="F15" s="113"/>
      <c r="G15" s="113"/>
      <c r="H15" s="113"/>
      <c r="I15" s="145"/>
    </row>
    <row r="16" spans="1:14" ht="105" customHeight="1" thickBot="1">
      <c r="A16" s="114">
        <v>4</v>
      </c>
      <c r="B16" s="11" t="s">
        <v>173</v>
      </c>
      <c r="C16" s="11" t="s">
        <v>278</v>
      </c>
      <c r="D16" s="113">
        <v>60</v>
      </c>
      <c r="E16" s="113">
        <v>99</v>
      </c>
      <c r="F16" s="113"/>
      <c r="G16" s="113"/>
      <c r="H16" s="113"/>
      <c r="I16" s="10" t="s">
        <v>198</v>
      </c>
      <c r="J16" s="196"/>
      <c r="K16" s="195"/>
      <c r="L16" s="105"/>
    </row>
    <row r="17" spans="1:12" ht="27" customHeight="1" thickBot="1">
      <c r="A17" s="114">
        <v>5</v>
      </c>
      <c r="B17" s="11" t="s">
        <v>279</v>
      </c>
      <c r="C17" s="11" t="s">
        <v>280</v>
      </c>
      <c r="D17" s="85">
        <v>11.6</v>
      </c>
      <c r="E17" s="85">
        <f>E14/E13*1000</f>
        <v>10.36422860527095</v>
      </c>
      <c r="F17" s="85">
        <f>F14/F13*1000</f>
        <v>0</v>
      </c>
      <c r="G17" s="85">
        <f>G14/G13*1000</f>
        <v>0</v>
      </c>
      <c r="H17" s="85">
        <f>H14/H13*1000</f>
        <v>0</v>
      </c>
      <c r="I17" s="166" t="s">
        <v>102</v>
      </c>
      <c r="J17" s="107" t="s">
        <v>166</v>
      </c>
      <c r="K17" s="176"/>
      <c r="L17" s="176"/>
    </row>
    <row r="18" spans="1:12" ht="31.5" customHeight="1" thickBot="1">
      <c r="A18" s="114">
        <v>6</v>
      </c>
      <c r="B18" s="11" t="s">
        <v>281</v>
      </c>
      <c r="C18" s="11" t="s">
        <v>280</v>
      </c>
      <c r="D18" s="85">
        <v>14.5</v>
      </c>
      <c r="E18" s="85">
        <f>E15/E13*1000</f>
        <v>15.398282499259698</v>
      </c>
      <c r="F18" s="85">
        <f>F15/F13*1000</f>
        <v>0</v>
      </c>
      <c r="G18" s="85">
        <f>G15/G13*1000</f>
        <v>0</v>
      </c>
      <c r="H18" s="85">
        <f>H15/H13*1000</f>
        <v>0</v>
      </c>
      <c r="I18" s="167"/>
      <c r="J18" s="109"/>
      <c r="K18" s="110" t="s">
        <v>256</v>
      </c>
      <c r="L18" s="110"/>
    </row>
    <row r="19" spans="1:12" ht="30" customHeight="1" thickBot="1">
      <c r="A19" s="114">
        <v>7</v>
      </c>
      <c r="B19" s="11" t="s">
        <v>282</v>
      </c>
      <c r="C19" s="11" t="s">
        <v>280</v>
      </c>
      <c r="D19" s="85">
        <v>-2.9</v>
      </c>
      <c r="E19" s="85">
        <f>E17-E18</f>
        <v>-5.034053893988748</v>
      </c>
      <c r="F19" s="85">
        <f>F17-F18</f>
        <v>0</v>
      </c>
      <c r="G19" s="85">
        <f>G17-G18</f>
        <v>0</v>
      </c>
      <c r="H19" s="85">
        <f>H17-H18</f>
        <v>0</v>
      </c>
      <c r="I19" s="11" t="s">
        <v>246</v>
      </c>
      <c r="J19" s="109"/>
      <c r="K19" s="110" t="s">
        <v>257</v>
      </c>
      <c r="L19" s="110"/>
    </row>
    <row r="20" spans="1:12" ht="36.75" customHeight="1" thickBot="1">
      <c r="A20" s="114">
        <v>8</v>
      </c>
      <c r="B20" s="11" t="s">
        <v>283</v>
      </c>
      <c r="C20" s="11" t="s">
        <v>280</v>
      </c>
      <c r="D20" s="85">
        <v>12.6</v>
      </c>
      <c r="E20" s="85">
        <f>E16/E13*1000</f>
        <v>29.315960912052116</v>
      </c>
      <c r="F20" s="85">
        <f>F16/F13*1000</f>
        <v>0</v>
      </c>
      <c r="G20" s="85">
        <f>G16/G13*1000</f>
        <v>0</v>
      </c>
      <c r="H20" s="85">
        <f>H16/H13*1000</f>
        <v>0</v>
      </c>
      <c r="I20" s="11" t="s">
        <v>284</v>
      </c>
      <c r="J20" s="109"/>
      <c r="K20" s="110" t="s">
        <v>258</v>
      </c>
      <c r="L20" s="110"/>
    </row>
    <row r="21" spans="1:12" ht="39" customHeight="1" thickBot="1">
      <c r="A21" s="164" t="s">
        <v>226</v>
      </c>
      <c r="B21" s="165"/>
      <c r="C21" s="165"/>
      <c r="D21" s="165"/>
      <c r="E21" s="165"/>
      <c r="F21" s="165"/>
      <c r="G21" s="165"/>
      <c r="H21" s="165"/>
      <c r="I21" s="165"/>
    </row>
    <row r="22" spans="1:12" ht="23.25" customHeight="1" thickBot="1">
      <c r="A22" s="157" t="s">
        <v>259</v>
      </c>
      <c r="B22" s="155" t="s">
        <v>260</v>
      </c>
      <c r="C22" s="155" t="s">
        <v>261</v>
      </c>
      <c r="D22" s="115" t="s">
        <v>262</v>
      </c>
      <c r="E22" s="155">
        <v>2016</v>
      </c>
      <c r="F22" s="146" t="s">
        <v>265</v>
      </c>
      <c r="G22" s="147"/>
      <c r="H22" s="148"/>
      <c r="I22" s="155" t="s">
        <v>266</v>
      </c>
    </row>
    <row r="23" spans="1:12" ht="18" customHeight="1" thickBot="1">
      <c r="A23" s="158"/>
      <c r="B23" s="156"/>
      <c r="C23" s="156"/>
      <c r="D23" s="94">
        <v>2015</v>
      </c>
      <c r="E23" s="156"/>
      <c r="F23" s="94">
        <v>2017</v>
      </c>
      <c r="G23" s="94">
        <v>2018</v>
      </c>
      <c r="H23" s="94">
        <v>2019</v>
      </c>
      <c r="I23" s="156"/>
    </row>
    <row r="24" spans="1:12" ht="15.75" customHeight="1" thickBot="1">
      <c r="A24" s="116" t="s">
        <v>285</v>
      </c>
      <c r="B24" s="149" t="s">
        <v>424</v>
      </c>
      <c r="C24" s="150"/>
      <c r="D24" s="150"/>
      <c r="E24" s="150"/>
      <c r="F24" s="150"/>
      <c r="G24" s="150"/>
      <c r="H24" s="150"/>
      <c r="I24" s="151"/>
    </row>
    <row r="25" spans="1:12" ht="140.25" customHeight="1" thickBot="1">
      <c r="A25" s="114">
        <v>1</v>
      </c>
      <c r="B25" s="11" t="s">
        <v>425</v>
      </c>
      <c r="C25" s="11" t="s">
        <v>278</v>
      </c>
      <c r="D25" s="11">
        <v>360</v>
      </c>
      <c r="E25" s="11">
        <v>340</v>
      </c>
      <c r="F25" s="11"/>
      <c r="G25" s="11"/>
      <c r="H25" s="11"/>
      <c r="I25" s="117" t="s">
        <v>0</v>
      </c>
    </row>
    <row r="26" spans="1:12" ht="152.25" customHeight="1" thickBot="1">
      <c r="A26" s="114" t="s">
        <v>103</v>
      </c>
      <c r="B26" s="11" t="s">
        <v>1</v>
      </c>
      <c r="C26" s="11" t="s">
        <v>273</v>
      </c>
      <c r="D26" s="11">
        <v>2.2200000000000002</v>
      </c>
      <c r="E26" s="11">
        <v>1.45</v>
      </c>
      <c r="F26" s="11"/>
      <c r="G26" s="11"/>
      <c r="H26" s="118"/>
      <c r="I26" s="25" t="s">
        <v>158</v>
      </c>
    </row>
    <row r="27" spans="1:12" ht="65.25" customHeight="1" thickBot="1">
      <c r="A27" s="114" t="s">
        <v>104</v>
      </c>
      <c r="B27" s="11" t="s">
        <v>2</v>
      </c>
      <c r="C27" s="11" t="s">
        <v>278</v>
      </c>
      <c r="D27" s="11">
        <v>35</v>
      </c>
      <c r="E27" s="11">
        <v>26</v>
      </c>
      <c r="F27" s="11"/>
      <c r="G27" s="11"/>
      <c r="H27" s="118"/>
      <c r="I27" s="14"/>
    </row>
    <row r="28" spans="1:12" ht="51.75" customHeight="1" thickBot="1">
      <c r="A28" s="114" t="s">
        <v>105</v>
      </c>
      <c r="B28" s="11" t="s">
        <v>3</v>
      </c>
      <c r="C28" s="11" t="s">
        <v>4</v>
      </c>
      <c r="D28" s="11">
        <v>1</v>
      </c>
      <c r="E28" s="11">
        <v>1</v>
      </c>
      <c r="F28" s="11"/>
      <c r="G28" s="11"/>
      <c r="H28" s="11"/>
      <c r="I28" s="11" t="s">
        <v>162</v>
      </c>
    </row>
    <row r="29" spans="1:12" ht="27" customHeight="1" thickBot="1">
      <c r="A29" s="114" t="s">
        <v>106</v>
      </c>
      <c r="B29" s="11" t="s">
        <v>5</v>
      </c>
      <c r="C29" s="11" t="s">
        <v>4</v>
      </c>
      <c r="D29" s="11"/>
      <c r="E29" s="11"/>
      <c r="F29" s="11"/>
      <c r="G29" s="11"/>
      <c r="H29" s="11"/>
      <c r="I29" s="166" t="s">
        <v>199</v>
      </c>
    </row>
    <row r="30" spans="1:12" ht="24" customHeight="1" thickBot="1">
      <c r="A30" s="114" t="s">
        <v>91</v>
      </c>
      <c r="B30" s="11" t="s">
        <v>6</v>
      </c>
      <c r="C30" s="11" t="s">
        <v>4</v>
      </c>
      <c r="D30" s="11"/>
      <c r="E30" s="11"/>
      <c r="F30" s="11"/>
      <c r="G30" s="11"/>
      <c r="H30" s="11"/>
      <c r="I30" s="170"/>
    </row>
    <row r="31" spans="1:12" ht="27" customHeight="1" thickBot="1">
      <c r="A31" s="114" t="s">
        <v>92</v>
      </c>
      <c r="B31" s="11" t="s">
        <v>7</v>
      </c>
      <c r="C31" s="11" t="s">
        <v>4</v>
      </c>
      <c r="D31" s="11"/>
      <c r="E31" s="11"/>
      <c r="F31" s="11"/>
      <c r="G31" s="11"/>
      <c r="H31" s="11"/>
      <c r="I31" s="167"/>
    </row>
    <row r="32" spans="1:12" ht="147.75" customHeight="1" thickBot="1">
      <c r="A32" s="114" t="s">
        <v>140</v>
      </c>
      <c r="B32" s="119" t="s">
        <v>200</v>
      </c>
      <c r="C32" s="120" t="s">
        <v>278</v>
      </c>
      <c r="D32" s="120">
        <v>265</v>
      </c>
      <c r="E32" s="120">
        <v>270</v>
      </c>
      <c r="F32" s="120"/>
      <c r="G32" s="120"/>
      <c r="H32" s="120"/>
      <c r="I32" s="119" t="s">
        <v>201</v>
      </c>
    </row>
    <row r="33" spans="1:9" ht="183.75" customHeight="1" thickBot="1">
      <c r="A33" s="114" t="s">
        <v>141</v>
      </c>
      <c r="B33" s="10" t="s">
        <v>202</v>
      </c>
      <c r="C33" s="10" t="s">
        <v>203</v>
      </c>
      <c r="D33" s="10"/>
      <c r="E33" s="10"/>
      <c r="F33" s="10"/>
      <c r="G33" s="10"/>
      <c r="H33" s="10"/>
      <c r="I33" s="10" t="s">
        <v>204</v>
      </c>
    </row>
    <row r="34" spans="1:9" ht="116.25" customHeight="1" thickBot="1">
      <c r="A34" s="9" t="s">
        <v>142</v>
      </c>
      <c r="B34" s="10" t="s">
        <v>205</v>
      </c>
      <c r="C34" s="10" t="s">
        <v>293</v>
      </c>
      <c r="D34" s="113"/>
      <c r="E34" s="113">
        <f>E33*E32*12/1000</f>
        <v>0</v>
      </c>
      <c r="F34" s="113">
        <f>F33*F32*12/1000</f>
        <v>0</v>
      </c>
      <c r="G34" s="113">
        <f>G33*G32*12/1000</f>
        <v>0</v>
      </c>
      <c r="H34" s="113">
        <f>H33*H32*12/1000</f>
        <v>0</v>
      </c>
      <c r="I34" s="117" t="s">
        <v>146</v>
      </c>
    </row>
    <row r="35" spans="1:9" ht="42" customHeight="1" thickBot="1">
      <c r="A35" s="164" t="s">
        <v>130</v>
      </c>
      <c r="B35" s="165"/>
      <c r="C35" s="165"/>
      <c r="D35" s="165"/>
      <c r="E35" s="165"/>
      <c r="F35" s="165"/>
      <c r="G35" s="165"/>
      <c r="H35" s="165"/>
      <c r="I35" s="165"/>
    </row>
    <row r="36" spans="1:9" ht="18" customHeight="1" thickBot="1">
      <c r="A36" s="177" t="s">
        <v>259</v>
      </c>
      <c r="B36" s="159" t="s">
        <v>260</v>
      </c>
      <c r="C36" s="159" t="s">
        <v>261</v>
      </c>
      <c r="D36" s="121" t="s">
        <v>262</v>
      </c>
      <c r="E36" s="159" t="s">
        <v>206</v>
      </c>
      <c r="F36" s="181" t="s">
        <v>265</v>
      </c>
      <c r="G36" s="182"/>
      <c r="H36" s="183"/>
      <c r="I36" s="159" t="s">
        <v>266</v>
      </c>
    </row>
    <row r="37" spans="1:9" ht="18.75" customHeight="1" thickBot="1">
      <c r="A37" s="178"/>
      <c r="B37" s="160"/>
      <c r="C37" s="160"/>
      <c r="D37" s="122" t="s">
        <v>263</v>
      </c>
      <c r="E37" s="160"/>
      <c r="F37" s="122" t="s">
        <v>267</v>
      </c>
      <c r="G37" s="122" t="s">
        <v>268</v>
      </c>
      <c r="H37" s="122" t="s">
        <v>269</v>
      </c>
      <c r="I37" s="160"/>
    </row>
    <row r="38" spans="1:9" ht="18" customHeight="1" thickBot="1">
      <c r="A38" s="17" t="s">
        <v>287</v>
      </c>
      <c r="B38" s="192" t="s">
        <v>288</v>
      </c>
      <c r="C38" s="193"/>
      <c r="D38" s="193"/>
      <c r="E38" s="193"/>
      <c r="F38" s="193"/>
      <c r="G38" s="193"/>
      <c r="H38" s="193"/>
      <c r="I38" s="194"/>
    </row>
    <row r="39" spans="1:9" ht="243" customHeight="1" thickBot="1">
      <c r="A39" s="161">
        <v>1</v>
      </c>
      <c r="B39" s="10" t="s">
        <v>123</v>
      </c>
      <c r="C39" s="10" t="s">
        <v>207</v>
      </c>
      <c r="D39" s="82">
        <v>14006</v>
      </c>
      <c r="E39" s="82">
        <v>15390</v>
      </c>
      <c r="F39" s="82">
        <f>F42+F45+F91</f>
        <v>0</v>
      </c>
      <c r="G39" s="82">
        <f>G42+G45+G91</f>
        <v>0</v>
      </c>
      <c r="H39" s="82">
        <f>H42+H45+H91</f>
        <v>0</v>
      </c>
      <c r="I39" s="143" t="s">
        <v>208</v>
      </c>
    </row>
    <row r="40" spans="1:9" ht="52.5" customHeight="1" thickBot="1">
      <c r="A40" s="162"/>
      <c r="B40" s="10" t="s">
        <v>289</v>
      </c>
      <c r="C40" s="10" t="s">
        <v>290</v>
      </c>
      <c r="D40" s="82"/>
      <c r="E40" s="82" t="e">
        <f>(D42*E43+D45*E46+D91*E92)/D39</f>
        <v>#DIV/0!</v>
      </c>
      <c r="F40" s="82" t="e">
        <f>(E42*F43+E45*F46+E91*F92)/E39</f>
        <v>#DIV/0!</v>
      </c>
      <c r="G40" s="82" t="e">
        <f>(F42*G43+F45*G46+F91*G92)/F39</f>
        <v>#DIV/0!</v>
      </c>
      <c r="H40" s="82" t="e">
        <f>(G42*H43+G45*H46+G91*H92)/G39</f>
        <v>#DIV/0!</v>
      </c>
      <c r="I40" s="144"/>
    </row>
    <row r="41" spans="1:9" ht="54.75" customHeight="1" thickBot="1">
      <c r="A41" s="163"/>
      <c r="B41" s="123" t="s">
        <v>291</v>
      </c>
      <c r="C41" s="10" t="s">
        <v>292</v>
      </c>
      <c r="D41" s="82"/>
      <c r="E41" s="82" t="e">
        <f>E39/D39/E40*10000</f>
        <v>#DIV/0!</v>
      </c>
      <c r="F41" s="82" t="e">
        <f>F39/E39/F40*10000</f>
        <v>#DIV/0!</v>
      </c>
      <c r="G41" s="82" t="e">
        <f>G39/F39/G40*10000</f>
        <v>#DIV/0!</v>
      </c>
      <c r="H41" s="82" t="e">
        <f>H39/G39/H40*10000</f>
        <v>#DIV/0!</v>
      </c>
      <c r="I41" s="145"/>
    </row>
    <row r="42" spans="1:9" ht="79.5" customHeight="1" thickBot="1">
      <c r="A42" s="161" t="s">
        <v>103</v>
      </c>
      <c r="B42" s="10" t="s">
        <v>124</v>
      </c>
      <c r="C42" s="10" t="s">
        <v>144</v>
      </c>
      <c r="D42" s="82"/>
      <c r="E42" s="82">
        <f>D42*E43*E44/10000</f>
        <v>0</v>
      </c>
      <c r="F42" s="82">
        <f>E42*F43*F44/10000</f>
        <v>0</v>
      </c>
      <c r="G42" s="82">
        <f>F42*G43*G44/10000</f>
        <v>0</v>
      </c>
      <c r="H42" s="82">
        <f>G42*H43*H44/10000</f>
        <v>0</v>
      </c>
      <c r="I42" s="143" t="s">
        <v>209</v>
      </c>
    </row>
    <row r="43" spans="1:9" ht="39.75" customHeight="1" thickBot="1">
      <c r="A43" s="162"/>
      <c r="B43" s="123" t="s">
        <v>294</v>
      </c>
      <c r="C43" s="123" t="s">
        <v>295</v>
      </c>
      <c r="D43" s="82"/>
      <c r="E43" s="82"/>
      <c r="F43" s="82"/>
      <c r="G43" s="82"/>
      <c r="H43" s="82"/>
      <c r="I43" s="144"/>
    </row>
    <row r="44" spans="1:9" ht="26.25" thickBot="1">
      <c r="A44" s="163"/>
      <c r="B44" s="10" t="s">
        <v>296</v>
      </c>
      <c r="C44" s="10" t="s">
        <v>292</v>
      </c>
      <c r="D44" s="82"/>
      <c r="E44" s="82"/>
      <c r="F44" s="82"/>
      <c r="G44" s="82"/>
      <c r="H44" s="82"/>
      <c r="I44" s="145"/>
    </row>
    <row r="45" spans="1:9" ht="77.25" customHeight="1" thickBot="1">
      <c r="A45" s="186">
        <v>3</v>
      </c>
      <c r="B45" s="10" t="s">
        <v>297</v>
      </c>
      <c r="C45" s="10" t="s">
        <v>144</v>
      </c>
      <c r="D45" s="82">
        <f>D49+D52+D55+D58+D61+D64+D67+D70+D73+D76+D79+D82+D85+D88</f>
        <v>0</v>
      </c>
      <c r="E45" s="82">
        <f>E49+E52+E55+E58+E61+E64+E67+E70+E73+E76+E79+E82+E85+E88</f>
        <v>0</v>
      </c>
      <c r="F45" s="82">
        <f>F49+F52+F55+F58+F61+F64+F67+F70+F73+F76+F79+F82+F85+F88</f>
        <v>0</v>
      </c>
      <c r="G45" s="82">
        <f>G49+G52+G55+G58+G61+G64+G67+G70+G73+G76+G79+G82+G85+G88</f>
        <v>0</v>
      </c>
      <c r="H45" s="82">
        <f>H49+H52+H55+H58+H61+H64+H67+H70+H73+H76+H79+H82+H85+H88</f>
        <v>0</v>
      </c>
      <c r="I45" s="143" t="s">
        <v>210</v>
      </c>
    </row>
    <row r="46" spans="1:9" ht="51.75" customHeight="1" thickBot="1">
      <c r="A46" s="187"/>
      <c r="B46" s="10" t="s">
        <v>298</v>
      </c>
      <c r="C46" s="10" t="s">
        <v>290</v>
      </c>
      <c r="D46" s="82"/>
      <c r="E46" s="82" t="e">
        <f>(D49*E50+D52*E53+D55*E56+D58*E59+D61*E62+D64*E65+D67*E68+D70*E71+D73*E74+D76*E77+D79*E80+D82*E83+D85*E86+D88*E89)/D45</f>
        <v>#DIV/0!</v>
      </c>
      <c r="F46" s="82" t="e">
        <f>(E49*F50+E52*F53+E55*F56+E58*F59+E61*F62+E64*F65+E67*F68+E70*F71+E73*F74+E76*F77+E79*F80+E82*F83+E85*F86+E88*F89)/E45</f>
        <v>#DIV/0!</v>
      </c>
      <c r="G46" s="82" t="e">
        <f>(F49*G50+F52*G53+F55*G56+F58*G59+F61*G62+F64*G65+F67*G68+F70*G71+F73*G74+F76*G77+F79*G80+F82*G83+F85*G86+F88*G89)/F45</f>
        <v>#DIV/0!</v>
      </c>
      <c r="H46" s="82" t="e">
        <f>(G49*H50+G52*H53+G55*H56+G58*H59+G61*H62+G64*H65+G67*H68+G70*H71+G73*H74+G76*H77+G79*H80+G82*H83+G85*H86+G88*H89)/G45</f>
        <v>#DIV/0!</v>
      </c>
      <c r="I46" s="144"/>
    </row>
    <row r="47" spans="1:9" ht="26.25" customHeight="1" thickBot="1">
      <c r="A47" s="188"/>
      <c r="B47" s="10" t="s">
        <v>296</v>
      </c>
      <c r="C47" s="10" t="s">
        <v>292</v>
      </c>
      <c r="D47" s="82"/>
      <c r="E47" s="82" t="e">
        <f>E45/D45/E46*10000</f>
        <v>#DIV/0!</v>
      </c>
      <c r="F47" s="82" t="e">
        <f>F45/E45/F46*10000</f>
        <v>#DIV/0!</v>
      </c>
      <c r="G47" s="82" t="e">
        <f>G45/F45/G46*10000</f>
        <v>#DIV/0!</v>
      </c>
      <c r="H47" s="82" t="e">
        <f>H45/G45/H46*10000</f>
        <v>#DIV/0!</v>
      </c>
      <c r="I47" s="144"/>
    </row>
    <row r="48" spans="1:9" ht="12.75" customHeight="1" thickBot="1">
      <c r="A48" s="114"/>
      <c r="B48" s="10" t="s">
        <v>274</v>
      </c>
      <c r="C48" s="10"/>
      <c r="D48" s="82"/>
      <c r="E48" s="82"/>
      <c r="F48" s="82"/>
      <c r="G48" s="82"/>
      <c r="H48" s="82"/>
      <c r="I48" s="97"/>
    </row>
    <row r="49" spans="1:12" ht="39" customHeight="1" thickBot="1">
      <c r="A49" s="152" t="s">
        <v>53</v>
      </c>
      <c r="B49" s="10" t="s">
        <v>299</v>
      </c>
      <c r="C49" s="10" t="s">
        <v>144</v>
      </c>
      <c r="D49" s="82"/>
      <c r="E49" s="82">
        <f>D49*E50*E51/10000</f>
        <v>0</v>
      </c>
      <c r="F49" s="82">
        <f>E49*F50*F51/10000</f>
        <v>0</v>
      </c>
      <c r="G49" s="82">
        <f>F49*G50*G51/10000</f>
        <v>0</v>
      </c>
      <c r="H49" s="82">
        <f>G49*H50*H51/10000</f>
        <v>0</v>
      </c>
      <c r="I49" s="143" t="s">
        <v>211</v>
      </c>
      <c r="J49" s="196"/>
      <c r="K49" s="195"/>
      <c r="L49" s="105"/>
    </row>
    <row r="50" spans="1:12" ht="53.25" customHeight="1" thickBot="1">
      <c r="A50" s="153"/>
      <c r="B50" s="10" t="s">
        <v>298</v>
      </c>
      <c r="C50" s="10" t="s">
        <v>290</v>
      </c>
      <c r="D50" s="82"/>
      <c r="E50" s="82"/>
      <c r="F50" s="82"/>
      <c r="G50" s="82"/>
      <c r="H50" s="82"/>
      <c r="I50" s="144"/>
      <c r="J50" s="107" t="s">
        <v>166</v>
      </c>
      <c r="K50" s="176"/>
      <c r="L50" s="176"/>
    </row>
    <row r="51" spans="1:12" ht="78.75" customHeight="1" thickBot="1">
      <c r="A51" s="154"/>
      <c r="B51" s="10" t="s">
        <v>296</v>
      </c>
      <c r="C51" s="10" t="s">
        <v>292</v>
      </c>
      <c r="D51" s="82"/>
      <c r="E51" s="82"/>
      <c r="F51" s="82"/>
      <c r="G51" s="82"/>
      <c r="H51" s="82"/>
      <c r="I51" s="144"/>
      <c r="J51" s="109"/>
      <c r="K51" s="110" t="s">
        <v>252</v>
      </c>
      <c r="L51" s="110"/>
    </row>
    <row r="52" spans="1:12" ht="78.75" customHeight="1" thickBot="1">
      <c r="A52" s="152" t="s">
        <v>54</v>
      </c>
      <c r="B52" s="10" t="s">
        <v>131</v>
      </c>
      <c r="C52" s="10" t="s">
        <v>144</v>
      </c>
      <c r="D52" s="82"/>
      <c r="E52" s="82">
        <f>D52*E53*E54/10000</f>
        <v>0</v>
      </c>
      <c r="F52" s="82">
        <f>E52*F53*F54/10000</f>
        <v>0</v>
      </c>
      <c r="G52" s="82">
        <f>F52*G53*G54/10000</f>
        <v>0</v>
      </c>
      <c r="H52" s="82">
        <f>G52*H53*H54/10000</f>
        <v>0</v>
      </c>
      <c r="I52" s="144"/>
      <c r="J52" s="109"/>
      <c r="K52" s="110" t="s">
        <v>253</v>
      </c>
      <c r="L52" s="110"/>
    </row>
    <row r="53" spans="1:12" ht="51" customHeight="1" thickBot="1">
      <c r="A53" s="153"/>
      <c r="B53" s="10" t="s">
        <v>298</v>
      </c>
      <c r="C53" s="10" t="s">
        <v>290</v>
      </c>
      <c r="D53" s="82"/>
      <c r="E53" s="82"/>
      <c r="F53" s="82"/>
      <c r="G53" s="82"/>
      <c r="H53" s="82"/>
      <c r="I53" s="144"/>
      <c r="J53" s="109"/>
      <c r="K53" s="110" t="s">
        <v>254</v>
      </c>
      <c r="L53" s="110"/>
    </row>
    <row r="54" spans="1:12" ht="31.5" customHeight="1" thickBot="1">
      <c r="A54" s="154"/>
      <c r="B54" s="10" t="s">
        <v>296</v>
      </c>
      <c r="C54" s="10" t="s">
        <v>292</v>
      </c>
      <c r="D54" s="82"/>
      <c r="E54" s="82"/>
      <c r="F54" s="82"/>
      <c r="G54" s="82"/>
      <c r="H54" s="82"/>
      <c r="I54" s="144"/>
      <c r="J54" s="109"/>
      <c r="K54" s="110" t="s">
        <v>255</v>
      </c>
      <c r="L54" s="110"/>
    </row>
    <row r="55" spans="1:12" ht="29.25" customHeight="1" thickBot="1">
      <c r="A55" s="152" t="s">
        <v>55</v>
      </c>
      <c r="B55" s="10" t="s">
        <v>132</v>
      </c>
      <c r="C55" s="10" t="s">
        <v>144</v>
      </c>
      <c r="D55" s="82"/>
      <c r="E55" s="82">
        <f>D55*E56*E57/10000</f>
        <v>0</v>
      </c>
      <c r="F55" s="82">
        <f>E55*F56*F57/10000</f>
        <v>0</v>
      </c>
      <c r="G55" s="82">
        <f>F55*G56*G57/10000</f>
        <v>0</v>
      </c>
      <c r="H55" s="82">
        <f>G55*H56*H57/10000</f>
        <v>0</v>
      </c>
      <c r="I55" s="144"/>
    </row>
    <row r="56" spans="1:12" ht="51.75" thickBot="1">
      <c r="A56" s="153"/>
      <c r="B56" s="10" t="s">
        <v>298</v>
      </c>
      <c r="C56" s="10" t="s">
        <v>290</v>
      </c>
      <c r="D56" s="82"/>
      <c r="E56" s="82"/>
      <c r="F56" s="82"/>
      <c r="G56" s="82"/>
      <c r="H56" s="82"/>
      <c r="I56" s="144"/>
    </row>
    <row r="57" spans="1:12" ht="26.25" customHeight="1" thickBot="1">
      <c r="A57" s="154"/>
      <c r="B57" s="10" t="s">
        <v>296</v>
      </c>
      <c r="C57" s="10" t="s">
        <v>292</v>
      </c>
      <c r="D57" s="82"/>
      <c r="E57" s="82"/>
      <c r="F57" s="82"/>
      <c r="G57" s="82"/>
      <c r="H57" s="82"/>
      <c r="I57" s="144"/>
    </row>
    <row r="58" spans="1:12" ht="26.25" customHeight="1" thickBot="1">
      <c r="A58" s="152" t="s">
        <v>56</v>
      </c>
      <c r="B58" s="10" t="s">
        <v>133</v>
      </c>
      <c r="C58" s="10" t="s">
        <v>144</v>
      </c>
      <c r="D58" s="82"/>
      <c r="E58" s="82">
        <f>D58*E59*E60/10000</f>
        <v>0</v>
      </c>
      <c r="F58" s="82">
        <f>E58*F59*F60/10000</f>
        <v>0</v>
      </c>
      <c r="G58" s="82">
        <f>F58*G59*G60/10000</f>
        <v>0</v>
      </c>
      <c r="H58" s="82">
        <f>G58*H59*H60/10000</f>
        <v>0</v>
      </c>
      <c r="I58" s="144"/>
    </row>
    <row r="59" spans="1:12" ht="51" customHeight="1" thickBot="1">
      <c r="A59" s="153"/>
      <c r="B59" s="10" t="s">
        <v>298</v>
      </c>
      <c r="C59" s="10" t="s">
        <v>290</v>
      </c>
      <c r="D59" s="82"/>
      <c r="E59" s="82"/>
      <c r="F59" s="82"/>
      <c r="G59" s="82"/>
      <c r="H59" s="82"/>
      <c r="I59" s="144"/>
    </row>
    <row r="60" spans="1:12" ht="27" customHeight="1" thickBot="1">
      <c r="A60" s="154"/>
      <c r="B60" s="10" t="s">
        <v>296</v>
      </c>
      <c r="C60" s="10" t="s">
        <v>292</v>
      </c>
      <c r="D60" s="82"/>
      <c r="E60" s="82"/>
      <c r="F60" s="82"/>
      <c r="G60" s="82"/>
      <c r="H60" s="82"/>
      <c r="I60" s="144"/>
    </row>
    <row r="61" spans="1:12" ht="25.5" customHeight="1" thickBot="1">
      <c r="A61" s="152" t="s">
        <v>57</v>
      </c>
      <c r="B61" s="10" t="s">
        <v>300</v>
      </c>
      <c r="C61" s="10" t="s">
        <v>144</v>
      </c>
      <c r="D61" s="82"/>
      <c r="E61" s="82">
        <f>D61*E62*E63/10000</f>
        <v>0</v>
      </c>
      <c r="F61" s="82">
        <f>E61*F62*F63/10000</f>
        <v>0</v>
      </c>
      <c r="G61" s="82">
        <f>F61*G62*G63/10000</f>
        <v>0</v>
      </c>
      <c r="H61" s="82">
        <f>G61*H62*H63/10000</f>
        <v>0</v>
      </c>
      <c r="I61" s="144"/>
    </row>
    <row r="62" spans="1:12" ht="51" customHeight="1" thickBot="1">
      <c r="A62" s="153"/>
      <c r="B62" s="10" t="s">
        <v>298</v>
      </c>
      <c r="C62" s="10" t="s">
        <v>290</v>
      </c>
      <c r="D62" s="82"/>
      <c r="E62" s="82"/>
      <c r="F62" s="82"/>
      <c r="G62" s="82"/>
      <c r="H62" s="82"/>
      <c r="I62" s="144"/>
    </row>
    <row r="63" spans="1:12" ht="27" customHeight="1" thickBot="1">
      <c r="A63" s="154"/>
      <c r="B63" s="10" t="s">
        <v>296</v>
      </c>
      <c r="C63" s="10" t="s">
        <v>292</v>
      </c>
      <c r="D63" s="82"/>
      <c r="E63" s="82"/>
      <c r="F63" s="82"/>
      <c r="G63" s="82"/>
      <c r="H63" s="82"/>
      <c r="I63" s="144"/>
    </row>
    <row r="64" spans="1:12" ht="26.25" customHeight="1" thickBot="1">
      <c r="A64" s="152" t="s">
        <v>58</v>
      </c>
      <c r="B64" s="10" t="s">
        <v>301</v>
      </c>
      <c r="C64" s="10" t="s">
        <v>144</v>
      </c>
      <c r="D64" s="82"/>
      <c r="E64" s="82">
        <f>D64*E65*E66/10000</f>
        <v>0</v>
      </c>
      <c r="F64" s="82">
        <f>E64*F65*F66/10000</f>
        <v>0</v>
      </c>
      <c r="G64" s="82">
        <f>F64*G65*G66/10000</f>
        <v>0</v>
      </c>
      <c r="H64" s="82">
        <f>G64*H65*H66/10000</f>
        <v>0</v>
      </c>
      <c r="I64" s="144"/>
    </row>
    <row r="65" spans="1:9" ht="52.5" customHeight="1" thickBot="1">
      <c r="A65" s="153"/>
      <c r="B65" s="10" t="s">
        <v>298</v>
      </c>
      <c r="C65" s="10" t="s">
        <v>290</v>
      </c>
      <c r="D65" s="82"/>
      <c r="E65" s="82"/>
      <c r="F65" s="82"/>
      <c r="G65" s="82"/>
      <c r="H65" s="82"/>
      <c r="I65" s="144"/>
    </row>
    <row r="66" spans="1:9" ht="30" customHeight="1" thickBot="1">
      <c r="A66" s="154"/>
      <c r="B66" s="10" t="s">
        <v>296</v>
      </c>
      <c r="C66" s="10" t="s">
        <v>292</v>
      </c>
      <c r="D66" s="82"/>
      <c r="E66" s="82"/>
      <c r="F66" s="82"/>
      <c r="G66" s="82"/>
      <c r="H66" s="82"/>
      <c r="I66" s="144"/>
    </row>
    <row r="67" spans="1:9" ht="15.75" customHeight="1" thickBot="1">
      <c r="A67" s="152" t="s">
        <v>59</v>
      </c>
      <c r="B67" s="10" t="s">
        <v>134</v>
      </c>
      <c r="C67" s="10" t="s">
        <v>144</v>
      </c>
      <c r="D67" s="82"/>
      <c r="E67" s="82">
        <f>D67*E68*E69/10000</f>
        <v>0</v>
      </c>
      <c r="F67" s="82">
        <f>E67*F68*F69/10000</f>
        <v>0</v>
      </c>
      <c r="G67" s="82">
        <f>F67*G68*G69/10000</f>
        <v>0</v>
      </c>
      <c r="H67" s="82">
        <f>G67*H68*H69/10000</f>
        <v>0</v>
      </c>
      <c r="I67" s="144"/>
    </row>
    <row r="68" spans="1:9" ht="50.25" customHeight="1" thickBot="1">
      <c r="A68" s="153"/>
      <c r="B68" s="10" t="s">
        <v>298</v>
      </c>
      <c r="C68" s="10" t="s">
        <v>290</v>
      </c>
      <c r="D68" s="82"/>
      <c r="E68" s="82"/>
      <c r="F68" s="82"/>
      <c r="G68" s="82"/>
      <c r="H68" s="82"/>
      <c r="I68" s="144"/>
    </row>
    <row r="69" spans="1:9" ht="27" customHeight="1" thickBot="1">
      <c r="A69" s="154"/>
      <c r="B69" s="10" t="s">
        <v>296</v>
      </c>
      <c r="C69" s="10" t="s">
        <v>292</v>
      </c>
      <c r="D69" s="82"/>
      <c r="E69" s="82"/>
      <c r="F69" s="82"/>
      <c r="G69" s="82"/>
      <c r="H69" s="82"/>
      <c r="I69" s="144"/>
    </row>
    <row r="70" spans="1:9" ht="26.25" customHeight="1" thickBot="1">
      <c r="A70" s="152" t="s">
        <v>60</v>
      </c>
      <c r="B70" s="10" t="s">
        <v>135</v>
      </c>
      <c r="C70" s="10" t="s">
        <v>144</v>
      </c>
      <c r="D70" s="82"/>
      <c r="E70" s="82">
        <f>D70*E71*E72/10000</f>
        <v>0</v>
      </c>
      <c r="F70" s="82">
        <f>E70*F71*F72/10000</f>
        <v>0</v>
      </c>
      <c r="G70" s="82">
        <f>F70*G71*G72/10000</f>
        <v>0</v>
      </c>
      <c r="H70" s="82">
        <f>G70*H71*H72/10000</f>
        <v>0</v>
      </c>
      <c r="I70" s="144"/>
    </row>
    <row r="71" spans="1:9" ht="54.75" customHeight="1" thickBot="1">
      <c r="A71" s="153"/>
      <c r="B71" s="10" t="s">
        <v>298</v>
      </c>
      <c r="C71" s="10" t="s">
        <v>290</v>
      </c>
      <c r="D71" s="82"/>
      <c r="E71" s="82"/>
      <c r="F71" s="82"/>
      <c r="G71" s="82"/>
      <c r="H71" s="82"/>
      <c r="I71" s="144"/>
    </row>
    <row r="72" spans="1:9" ht="27" customHeight="1" thickBot="1">
      <c r="A72" s="154"/>
      <c r="B72" s="10" t="s">
        <v>296</v>
      </c>
      <c r="C72" s="10" t="s">
        <v>292</v>
      </c>
      <c r="D72" s="82"/>
      <c r="E72" s="82"/>
      <c r="F72" s="82"/>
      <c r="G72" s="82"/>
      <c r="H72" s="82"/>
      <c r="I72" s="144"/>
    </row>
    <row r="73" spans="1:9" ht="38.25" customHeight="1" thickBot="1">
      <c r="A73" s="152" t="s">
        <v>61</v>
      </c>
      <c r="B73" s="10" t="s">
        <v>129</v>
      </c>
      <c r="C73" s="10" t="s">
        <v>144</v>
      </c>
      <c r="D73" s="82"/>
      <c r="E73" s="82">
        <f>D73*E74*E75/10000</f>
        <v>0</v>
      </c>
      <c r="F73" s="82">
        <f>E73*F74*F75/10000</f>
        <v>0</v>
      </c>
      <c r="G73" s="82">
        <f>F73*G74*G75/10000</f>
        <v>0</v>
      </c>
      <c r="H73" s="82">
        <f>G73*H74*H75/10000</f>
        <v>0</v>
      </c>
      <c r="I73" s="144"/>
    </row>
    <row r="74" spans="1:9" ht="51.75" thickBot="1">
      <c r="A74" s="153"/>
      <c r="B74" s="10" t="s">
        <v>298</v>
      </c>
      <c r="C74" s="10" t="s">
        <v>290</v>
      </c>
      <c r="D74" s="82"/>
      <c r="E74" s="82"/>
      <c r="F74" s="82"/>
      <c r="G74" s="82"/>
      <c r="H74" s="82"/>
      <c r="I74" s="144"/>
    </row>
    <row r="75" spans="1:9" ht="26.25" customHeight="1" thickBot="1">
      <c r="A75" s="154"/>
      <c r="B75" s="10" t="s">
        <v>296</v>
      </c>
      <c r="C75" s="10" t="s">
        <v>292</v>
      </c>
      <c r="D75" s="82"/>
      <c r="E75" s="82"/>
      <c r="F75" s="82"/>
      <c r="G75" s="82"/>
      <c r="H75" s="82"/>
      <c r="I75" s="144"/>
    </row>
    <row r="76" spans="1:9" ht="39.75" customHeight="1" thickBot="1">
      <c r="A76" s="152" t="s">
        <v>62</v>
      </c>
      <c r="B76" s="10" t="s">
        <v>302</v>
      </c>
      <c r="C76" s="10" t="s">
        <v>144</v>
      </c>
      <c r="D76" s="82"/>
      <c r="E76" s="82">
        <f>D76*E77*E78/10000</f>
        <v>0</v>
      </c>
      <c r="F76" s="82">
        <f>E76*F77*F78/10000</f>
        <v>0</v>
      </c>
      <c r="G76" s="82">
        <f>F76*G77*G78/10000</f>
        <v>0</v>
      </c>
      <c r="H76" s="82">
        <f>G76*H77*H78/10000</f>
        <v>0</v>
      </c>
      <c r="I76" s="144"/>
    </row>
    <row r="77" spans="1:9" ht="51.75" thickBot="1">
      <c r="A77" s="153"/>
      <c r="B77" s="10" t="s">
        <v>298</v>
      </c>
      <c r="C77" s="10" t="s">
        <v>290</v>
      </c>
      <c r="D77" s="82"/>
      <c r="E77" s="82"/>
      <c r="F77" s="82"/>
      <c r="G77" s="82"/>
      <c r="H77" s="82"/>
      <c r="I77" s="144"/>
    </row>
    <row r="78" spans="1:9" ht="25.5" customHeight="1" thickBot="1">
      <c r="A78" s="154"/>
      <c r="B78" s="10" t="s">
        <v>296</v>
      </c>
      <c r="C78" s="10" t="s">
        <v>292</v>
      </c>
      <c r="D78" s="82"/>
      <c r="E78" s="82"/>
      <c r="F78" s="82"/>
      <c r="G78" s="82"/>
      <c r="H78" s="82"/>
      <c r="I78" s="144"/>
    </row>
    <row r="79" spans="1:9" ht="39.75" customHeight="1" thickBot="1">
      <c r="A79" s="152" t="s">
        <v>63</v>
      </c>
      <c r="B79" s="10" t="s">
        <v>303</v>
      </c>
      <c r="C79" s="10" t="s">
        <v>144</v>
      </c>
      <c r="D79" s="82"/>
      <c r="E79" s="82">
        <f>D79*E80*E81/10000</f>
        <v>0</v>
      </c>
      <c r="F79" s="82">
        <f>E79*F80*F81/10000</f>
        <v>0</v>
      </c>
      <c r="G79" s="82">
        <f>F79*G80*G81/10000</f>
        <v>0</v>
      </c>
      <c r="H79" s="82">
        <f>G79*H80*H81/10000</f>
        <v>0</v>
      </c>
      <c r="I79" s="144"/>
    </row>
    <row r="80" spans="1:9" ht="51.75" thickBot="1">
      <c r="A80" s="153"/>
      <c r="B80" s="10" t="s">
        <v>298</v>
      </c>
      <c r="C80" s="10" t="s">
        <v>290</v>
      </c>
      <c r="D80" s="82"/>
      <c r="E80" s="82"/>
      <c r="F80" s="82"/>
      <c r="G80" s="82"/>
      <c r="H80" s="82"/>
      <c r="I80" s="144"/>
    </row>
    <row r="81" spans="1:9" ht="26.25" customHeight="1" thickBot="1">
      <c r="A81" s="154"/>
      <c r="B81" s="10" t="s">
        <v>296</v>
      </c>
      <c r="C81" s="10" t="s">
        <v>292</v>
      </c>
      <c r="D81" s="82"/>
      <c r="E81" s="82"/>
      <c r="F81" s="82"/>
      <c r="G81" s="82"/>
      <c r="H81" s="82"/>
      <c r="I81" s="144"/>
    </row>
    <row r="82" spans="1:9" ht="50.25" customHeight="1" thickBot="1">
      <c r="A82" s="152" t="s">
        <v>64</v>
      </c>
      <c r="B82" s="10" t="s">
        <v>136</v>
      </c>
      <c r="C82" s="10" t="s">
        <v>144</v>
      </c>
      <c r="D82" s="82"/>
      <c r="E82" s="82">
        <f>D82*E83*E84/10000</f>
        <v>0</v>
      </c>
      <c r="F82" s="82">
        <f>E82*F83*F84/10000</f>
        <v>0</v>
      </c>
      <c r="G82" s="82">
        <f>F82*G83*G84/10000</f>
        <v>0</v>
      </c>
      <c r="H82" s="82">
        <f>G82*H83*H84/10000</f>
        <v>0</v>
      </c>
      <c r="I82" s="144"/>
    </row>
    <row r="83" spans="1:9" ht="51.75" customHeight="1" thickBot="1">
      <c r="A83" s="153"/>
      <c r="B83" s="10" t="s">
        <v>298</v>
      </c>
      <c r="C83" s="10" t="s">
        <v>290</v>
      </c>
      <c r="D83" s="82"/>
      <c r="E83" s="82"/>
      <c r="F83" s="82"/>
      <c r="G83" s="82"/>
      <c r="H83" s="82"/>
      <c r="I83" s="144"/>
    </row>
    <row r="84" spans="1:9" ht="28.5" customHeight="1" thickBot="1">
      <c r="A84" s="154"/>
      <c r="B84" s="10" t="s">
        <v>296</v>
      </c>
      <c r="C84" s="10" t="s">
        <v>292</v>
      </c>
      <c r="D84" s="82"/>
      <c r="E84" s="82"/>
      <c r="F84" s="82"/>
      <c r="G84" s="82"/>
      <c r="H84" s="82"/>
      <c r="I84" s="144"/>
    </row>
    <row r="85" spans="1:9" ht="27.75" customHeight="1" thickBot="1">
      <c r="A85" s="152" t="s">
        <v>65</v>
      </c>
      <c r="B85" s="10" t="s">
        <v>137</v>
      </c>
      <c r="C85" s="10" t="s">
        <v>144</v>
      </c>
      <c r="D85" s="82"/>
      <c r="E85" s="82">
        <f>D85*E86*E87/10000</f>
        <v>0</v>
      </c>
      <c r="F85" s="82">
        <f>E85*F86*F87/10000</f>
        <v>0</v>
      </c>
      <c r="G85" s="82">
        <f>F85*G86*G87/10000</f>
        <v>0</v>
      </c>
      <c r="H85" s="82">
        <f>G85*H86*H87/10000</f>
        <v>0</v>
      </c>
      <c r="I85" s="144"/>
    </row>
    <row r="86" spans="1:9" ht="51.75" thickBot="1">
      <c r="A86" s="153"/>
      <c r="B86" s="10" t="s">
        <v>298</v>
      </c>
      <c r="C86" s="10" t="s">
        <v>290</v>
      </c>
      <c r="D86" s="82"/>
      <c r="E86" s="82"/>
      <c r="F86" s="82"/>
      <c r="G86" s="82"/>
      <c r="H86" s="82"/>
      <c r="I86" s="144"/>
    </row>
    <row r="87" spans="1:9" ht="27.75" customHeight="1" thickBot="1">
      <c r="A87" s="154"/>
      <c r="B87" s="10" t="s">
        <v>296</v>
      </c>
      <c r="C87" s="10" t="s">
        <v>292</v>
      </c>
      <c r="D87" s="82"/>
      <c r="E87" s="82"/>
      <c r="F87" s="82"/>
      <c r="G87" s="82"/>
      <c r="H87" s="82"/>
      <c r="I87" s="144"/>
    </row>
    <row r="88" spans="1:9" ht="27" customHeight="1" thickBot="1">
      <c r="A88" s="152" t="s">
        <v>66</v>
      </c>
      <c r="B88" s="10" t="s">
        <v>138</v>
      </c>
      <c r="C88" s="10" t="s">
        <v>144</v>
      </c>
      <c r="D88" s="82"/>
      <c r="E88" s="82">
        <f>D88*E89*E90/10000</f>
        <v>0</v>
      </c>
      <c r="F88" s="82">
        <f>E88*F89*F90/10000</f>
        <v>0</v>
      </c>
      <c r="G88" s="82">
        <f>F88*G89*G90/10000</f>
        <v>0</v>
      </c>
      <c r="H88" s="82">
        <f>G88*H89*H90/10000</f>
        <v>0</v>
      </c>
      <c r="I88" s="144"/>
    </row>
    <row r="89" spans="1:9" ht="49.5" customHeight="1" thickBot="1">
      <c r="A89" s="153"/>
      <c r="B89" s="10" t="s">
        <v>298</v>
      </c>
      <c r="C89" s="10" t="s">
        <v>290</v>
      </c>
      <c r="D89" s="82"/>
      <c r="E89" s="82"/>
      <c r="F89" s="82"/>
      <c r="G89" s="82"/>
      <c r="H89" s="82"/>
      <c r="I89" s="144"/>
    </row>
    <row r="90" spans="1:9" ht="26.25" customHeight="1" thickBot="1">
      <c r="A90" s="154"/>
      <c r="B90" s="10" t="s">
        <v>296</v>
      </c>
      <c r="C90" s="10" t="s">
        <v>292</v>
      </c>
      <c r="D90" s="82"/>
      <c r="E90" s="82"/>
      <c r="F90" s="82"/>
      <c r="G90" s="82"/>
      <c r="H90" s="82"/>
      <c r="I90" s="145"/>
    </row>
    <row r="91" spans="1:9" ht="89.25" customHeight="1" thickBot="1">
      <c r="A91" s="152">
        <v>4</v>
      </c>
      <c r="B91" s="10" t="s">
        <v>304</v>
      </c>
      <c r="C91" s="10" t="s">
        <v>144</v>
      </c>
      <c r="D91" s="82"/>
      <c r="E91" s="82">
        <f>D91*E92*E93/10000</f>
        <v>0</v>
      </c>
      <c r="F91" s="82">
        <f>E91*F92*F93/10000</f>
        <v>0</v>
      </c>
      <c r="G91" s="82">
        <f>F91*G92*G93/10000</f>
        <v>0</v>
      </c>
      <c r="H91" s="82">
        <f>G91*H92*H93/10000</f>
        <v>0</v>
      </c>
      <c r="I91" s="143" t="s">
        <v>212</v>
      </c>
    </row>
    <row r="92" spans="1:9" ht="48.75" customHeight="1" thickBot="1">
      <c r="A92" s="153"/>
      <c r="B92" s="10" t="s">
        <v>298</v>
      </c>
      <c r="C92" s="10" t="s">
        <v>290</v>
      </c>
      <c r="D92" s="82"/>
      <c r="E92" s="82"/>
      <c r="F92" s="82"/>
      <c r="G92" s="82"/>
      <c r="H92" s="82"/>
      <c r="I92" s="144"/>
    </row>
    <row r="93" spans="1:9" ht="27" customHeight="1" thickBot="1">
      <c r="A93" s="154"/>
      <c r="B93" s="10" t="s">
        <v>296</v>
      </c>
      <c r="C93" s="10" t="s">
        <v>292</v>
      </c>
      <c r="D93" s="82"/>
      <c r="E93" s="82"/>
      <c r="F93" s="82"/>
      <c r="G93" s="82"/>
      <c r="H93" s="82"/>
      <c r="I93" s="145"/>
    </row>
    <row r="94" spans="1:9" ht="41.25" customHeight="1" thickBot="1">
      <c r="A94" s="164" t="s">
        <v>130</v>
      </c>
      <c r="B94" s="165"/>
      <c r="C94" s="165"/>
      <c r="D94" s="165"/>
      <c r="E94" s="165"/>
      <c r="F94" s="165"/>
      <c r="G94" s="165"/>
      <c r="H94" s="165"/>
      <c r="I94" s="165"/>
    </row>
    <row r="95" spans="1:9" ht="13.5" customHeight="1" thickBot="1">
      <c r="A95" s="157" t="s">
        <v>259</v>
      </c>
      <c r="B95" s="155" t="s">
        <v>260</v>
      </c>
      <c r="C95" s="155" t="s">
        <v>261</v>
      </c>
      <c r="D95" s="115" t="s">
        <v>262</v>
      </c>
      <c r="E95" s="155">
        <v>2016</v>
      </c>
      <c r="F95" s="146" t="s">
        <v>265</v>
      </c>
      <c r="G95" s="147"/>
      <c r="H95" s="148"/>
      <c r="I95" s="155" t="s">
        <v>266</v>
      </c>
    </row>
    <row r="96" spans="1:9" ht="26.25" customHeight="1" thickBot="1">
      <c r="A96" s="158"/>
      <c r="B96" s="156"/>
      <c r="C96" s="156"/>
      <c r="D96" s="94">
        <v>2015</v>
      </c>
      <c r="E96" s="156"/>
      <c r="F96" s="94">
        <v>2017</v>
      </c>
      <c r="G96" s="94">
        <v>2018</v>
      </c>
      <c r="H96" s="94">
        <v>2019</v>
      </c>
      <c r="I96" s="156"/>
    </row>
    <row r="97" spans="1:9" ht="18" customHeight="1" thickBot="1">
      <c r="A97" s="116" t="s">
        <v>305</v>
      </c>
      <c r="B97" s="149" t="s">
        <v>306</v>
      </c>
      <c r="C97" s="150"/>
      <c r="D97" s="150"/>
      <c r="E97" s="150"/>
      <c r="F97" s="150"/>
      <c r="G97" s="150"/>
      <c r="H97" s="150"/>
      <c r="I97" s="151"/>
    </row>
    <row r="98" spans="1:9" ht="150.75" customHeight="1" thickBot="1">
      <c r="A98" s="152">
        <v>1</v>
      </c>
      <c r="B98" s="11" t="s">
        <v>108</v>
      </c>
      <c r="C98" s="10" t="s">
        <v>144</v>
      </c>
      <c r="D98" s="82">
        <f>D101+D111</f>
        <v>0</v>
      </c>
      <c r="E98" s="82">
        <f>E101+E111</f>
        <v>0</v>
      </c>
      <c r="F98" s="82">
        <f>F101+F111</f>
        <v>0</v>
      </c>
      <c r="G98" s="82">
        <f>G101+G111</f>
        <v>0</v>
      </c>
      <c r="H98" s="82">
        <f>H101+H111</f>
        <v>0</v>
      </c>
      <c r="I98" s="143" t="s">
        <v>213</v>
      </c>
    </row>
    <row r="99" spans="1:9" ht="53.25" customHeight="1" thickBot="1">
      <c r="A99" s="153"/>
      <c r="B99" s="11" t="s">
        <v>298</v>
      </c>
      <c r="C99" s="10" t="s">
        <v>290</v>
      </c>
      <c r="D99" s="82"/>
      <c r="E99" s="82" t="e">
        <f>(D101*E102+D111*E112)/D98</f>
        <v>#DIV/0!</v>
      </c>
      <c r="F99" s="82" t="e">
        <f>(E101*F102+E111*F112)/E98</f>
        <v>#DIV/0!</v>
      </c>
      <c r="G99" s="82" t="e">
        <f>(F101*G102+F111*G112)/F98</f>
        <v>#DIV/0!</v>
      </c>
      <c r="H99" s="82" t="e">
        <f>(G101*H102+G111*H112)/G98</f>
        <v>#DIV/0!</v>
      </c>
      <c r="I99" s="144"/>
    </row>
    <row r="100" spans="1:9" ht="25.5" customHeight="1" thickBot="1">
      <c r="A100" s="154"/>
      <c r="B100" s="11" t="s">
        <v>296</v>
      </c>
      <c r="C100" s="10" t="s">
        <v>292</v>
      </c>
      <c r="D100" s="82"/>
      <c r="E100" s="82" t="e">
        <f>E98/D98/E99*10000</f>
        <v>#DIV/0!</v>
      </c>
      <c r="F100" s="82" t="e">
        <f>F98/E98/F99*10000</f>
        <v>#DIV/0!</v>
      </c>
      <c r="G100" s="82" t="e">
        <f>G98/F98/G99*10000</f>
        <v>#DIV/0!</v>
      </c>
      <c r="H100" s="82" t="e">
        <f>H98/G98/H99*10000</f>
        <v>#DIV/0!</v>
      </c>
      <c r="I100" s="144"/>
    </row>
    <row r="101" spans="1:9" ht="39.75" customHeight="1" thickBot="1">
      <c r="A101" s="152" t="s">
        <v>47</v>
      </c>
      <c r="B101" s="11" t="s">
        <v>109</v>
      </c>
      <c r="C101" s="10" t="s">
        <v>144</v>
      </c>
      <c r="D101" s="82">
        <f>D105+D107+D109</f>
        <v>0</v>
      </c>
      <c r="E101" s="82">
        <f>E105+E107+E109</f>
        <v>0</v>
      </c>
      <c r="F101" s="82">
        <f>F105+F107+F109</f>
        <v>0</v>
      </c>
      <c r="G101" s="82">
        <f>G105+G107+G109</f>
        <v>0</v>
      </c>
      <c r="H101" s="82">
        <f>H105+H107+H109</f>
        <v>0</v>
      </c>
      <c r="I101" s="143" t="s">
        <v>215</v>
      </c>
    </row>
    <row r="102" spans="1:9" ht="51.75" thickBot="1">
      <c r="A102" s="153"/>
      <c r="B102" s="11" t="s">
        <v>298</v>
      </c>
      <c r="C102" s="10" t="s">
        <v>290</v>
      </c>
      <c r="D102" s="82"/>
      <c r="E102" s="82" t="e">
        <f>(D105*E106+D107*E108+D109*E110)/D101</f>
        <v>#DIV/0!</v>
      </c>
      <c r="F102" s="82" t="e">
        <f>(E105*F106+E107*F108+E109*F110)/E101</f>
        <v>#DIV/0!</v>
      </c>
      <c r="G102" s="82" t="e">
        <f>(F105*G106+F107*G108+F109*G110)/F101</f>
        <v>#DIV/0!</v>
      </c>
      <c r="H102" s="82" t="e">
        <f>(G105*H106+G107*H108+G109*H110)/G101</f>
        <v>#DIV/0!</v>
      </c>
      <c r="I102" s="144"/>
    </row>
    <row r="103" spans="1:9" ht="26.25" customHeight="1" thickBot="1">
      <c r="A103" s="154"/>
      <c r="B103" s="11" t="s">
        <v>296</v>
      </c>
      <c r="C103" s="10" t="s">
        <v>292</v>
      </c>
      <c r="D103" s="82"/>
      <c r="E103" s="82"/>
      <c r="F103" s="82"/>
      <c r="G103" s="82"/>
      <c r="H103" s="82"/>
      <c r="I103" s="145"/>
    </row>
    <row r="104" spans="1:9" ht="26.25" customHeight="1" thickBot="1">
      <c r="A104" s="99"/>
      <c r="B104" s="11" t="s">
        <v>175</v>
      </c>
      <c r="C104" s="10"/>
      <c r="D104" s="82"/>
      <c r="E104" s="82"/>
      <c r="F104" s="82"/>
      <c r="G104" s="82"/>
      <c r="H104" s="82"/>
      <c r="I104" s="97"/>
    </row>
    <row r="105" spans="1:9" ht="28.5" customHeight="1" thickBot="1">
      <c r="A105" s="99" t="s">
        <v>174</v>
      </c>
      <c r="B105" s="124" t="s">
        <v>176</v>
      </c>
      <c r="C105" s="10" t="s">
        <v>144</v>
      </c>
      <c r="D105" s="82"/>
      <c r="E105" s="82">
        <f>D105*E106*E103/10000</f>
        <v>0</v>
      </c>
      <c r="F105" s="82">
        <f>E105*F106*F103/10000</f>
        <v>0</v>
      </c>
      <c r="G105" s="82">
        <f>F105*G106*G103/10000</f>
        <v>0</v>
      </c>
      <c r="H105" s="82">
        <f>G105*H106*H103/10000</f>
        <v>0</v>
      </c>
      <c r="I105" s="189" t="s">
        <v>214</v>
      </c>
    </row>
    <row r="106" spans="1:9" ht="26.25" customHeight="1" thickBot="1">
      <c r="A106" s="99"/>
      <c r="B106" s="124" t="s">
        <v>307</v>
      </c>
      <c r="C106" s="10" t="s">
        <v>292</v>
      </c>
      <c r="D106" s="82"/>
      <c r="E106" s="82"/>
      <c r="F106" s="82"/>
      <c r="G106" s="82"/>
      <c r="H106" s="82"/>
      <c r="I106" s="190"/>
    </row>
    <row r="107" spans="1:9" ht="26.25" customHeight="1" thickBot="1">
      <c r="A107" s="99" t="s">
        <v>71</v>
      </c>
      <c r="B107" s="124" t="s">
        <v>177</v>
      </c>
      <c r="C107" s="10" t="s">
        <v>144</v>
      </c>
      <c r="D107" s="82"/>
      <c r="E107" s="82">
        <f>D107*E108*E103/10000</f>
        <v>0</v>
      </c>
      <c r="F107" s="82">
        <f>E107*F108*F103/10000</f>
        <v>0</v>
      </c>
      <c r="G107" s="82">
        <f>F107*G108*G103/10000</f>
        <v>0</v>
      </c>
      <c r="H107" s="82">
        <f>G107*H108*H103/10000</f>
        <v>0</v>
      </c>
      <c r="I107" s="190"/>
    </row>
    <row r="108" spans="1:9" ht="26.25" customHeight="1" thickBot="1">
      <c r="A108" s="99"/>
      <c r="B108" s="124" t="s">
        <v>307</v>
      </c>
      <c r="C108" s="10" t="s">
        <v>290</v>
      </c>
      <c r="D108" s="82"/>
      <c r="E108" s="82"/>
      <c r="F108" s="82"/>
      <c r="G108" s="82"/>
      <c r="H108" s="82"/>
      <c r="I108" s="190"/>
    </row>
    <row r="109" spans="1:9" ht="42" customHeight="1" thickBot="1">
      <c r="A109" s="99" t="s">
        <v>72</v>
      </c>
      <c r="B109" s="124" t="s">
        <v>178</v>
      </c>
      <c r="C109" s="10" t="s">
        <v>144</v>
      </c>
      <c r="D109" s="82"/>
      <c r="E109" s="82">
        <f>D109*E110*E103/10000</f>
        <v>0</v>
      </c>
      <c r="F109" s="82">
        <f>E109*F110*F103/10000</f>
        <v>0</v>
      </c>
      <c r="G109" s="82">
        <f>F109*G110*G103/10000</f>
        <v>0</v>
      </c>
      <c r="H109" s="82">
        <f>G109*H110*H103/10000</f>
        <v>0</v>
      </c>
      <c r="I109" s="190"/>
    </row>
    <row r="110" spans="1:9" ht="26.25" customHeight="1" thickBot="1">
      <c r="A110" s="99"/>
      <c r="B110" s="124" t="s">
        <v>307</v>
      </c>
      <c r="C110" s="10" t="s">
        <v>292</v>
      </c>
      <c r="D110" s="82"/>
      <c r="E110" s="82"/>
      <c r="F110" s="82"/>
      <c r="G110" s="82"/>
      <c r="H110" s="82"/>
      <c r="I110" s="191"/>
    </row>
    <row r="111" spans="1:9" ht="39.75" customHeight="1" thickBot="1">
      <c r="A111" s="152" t="s">
        <v>48</v>
      </c>
      <c r="B111" s="11" t="s">
        <v>111</v>
      </c>
      <c r="C111" s="11" t="s">
        <v>144</v>
      </c>
      <c r="D111" s="82">
        <f>D114+D116+D118</f>
        <v>0</v>
      </c>
      <c r="E111" s="82">
        <f>E114+E116+E118</f>
        <v>0</v>
      </c>
      <c r="F111" s="82">
        <f>F114+F116+F118</f>
        <v>0</v>
      </c>
      <c r="G111" s="82">
        <f>G114+G116+G118</f>
        <v>0</v>
      </c>
      <c r="H111" s="82">
        <f>H114+H116+H118</f>
        <v>0</v>
      </c>
      <c r="I111" s="143" t="s">
        <v>216</v>
      </c>
    </row>
    <row r="112" spans="1:9" ht="51.75" customHeight="1" thickBot="1">
      <c r="A112" s="153"/>
      <c r="B112" s="11" t="s">
        <v>298</v>
      </c>
      <c r="C112" s="11" t="s">
        <v>110</v>
      </c>
      <c r="D112" s="82"/>
      <c r="E112" s="82" t="e">
        <f>(D114*E115+D116*E117+D118*E119)/D111</f>
        <v>#DIV/0!</v>
      </c>
      <c r="F112" s="82" t="e">
        <f>(E114*F115+E116*F117+E118*F119)/E111</f>
        <v>#DIV/0!</v>
      </c>
      <c r="G112" s="82" t="e">
        <f>(F114*G115+F116*G117+F118*G119)/F111</f>
        <v>#DIV/0!</v>
      </c>
      <c r="H112" s="82" t="e">
        <f>(G114*H115+G116*H117+G118*H119)/G111</f>
        <v>#DIV/0!</v>
      </c>
      <c r="I112" s="144"/>
    </row>
    <row r="113" spans="1:9" ht="26.25" thickBot="1">
      <c r="A113" s="154"/>
      <c r="B113" s="11" t="s">
        <v>296</v>
      </c>
      <c r="C113" s="11" t="s">
        <v>292</v>
      </c>
      <c r="D113" s="85"/>
      <c r="E113" s="82"/>
      <c r="F113" s="82"/>
      <c r="G113" s="82"/>
      <c r="H113" s="82"/>
      <c r="I113" s="145"/>
    </row>
    <row r="114" spans="1:9" ht="24.75" customHeight="1" thickBot="1">
      <c r="A114" s="152" t="s">
        <v>79</v>
      </c>
      <c r="B114" s="124" t="s">
        <v>176</v>
      </c>
      <c r="C114" s="11" t="s">
        <v>144</v>
      </c>
      <c r="D114" s="85"/>
      <c r="E114" s="82">
        <f>D114*E115*E113/10000</f>
        <v>0</v>
      </c>
      <c r="F114" s="82">
        <f>E114*F115*F113/10000</f>
        <v>0</v>
      </c>
      <c r="G114" s="82">
        <f>F114*G115*G113/10000</f>
        <v>0</v>
      </c>
      <c r="H114" s="82">
        <f>G114*H115*H113/10000</f>
        <v>0</v>
      </c>
      <c r="I114" s="189" t="s">
        <v>217</v>
      </c>
    </row>
    <row r="115" spans="1:9" ht="26.25" thickBot="1">
      <c r="A115" s="154"/>
      <c r="B115" s="124" t="s">
        <v>307</v>
      </c>
      <c r="C115" s="11" t="s">
        <v>292</v>
      </c>
      <c r="D115" s="82"/>
      <c r="E115" s="82"/>
      <c r="F115" s="82"/>
      <c r="G115" s="82"/>
      <c r="H115" s="82"/>
      <c r="I115" s="190"/>
    </row>
    <row r="116" spans="1:9" ht="26.25" customHeight="1" thickBot="1">
      <c r="A116" s="152" t="s">
        <v>80</v>
      </c>
      <c r="B116" s="124" t="s">
        <v>177</v>
      </c>
      <c r="C116" s="11" t="s">
        <v>144</v>
      </c>
      <c r="D116" s="85"/>
      <c r="E116" s="82">
        <f>D116*E117*E113/10000</f>
        <v>0</v>
      </c>
      <c r="F116" s="82">
        <f>E116*F117*F113/10000</f>
        <v>0</v>
      </c>
      <c r="G116" s="82">
        <f>F116*G117*G113/10000</f>
        <v>0</v>
      </c>
      <c r="H116" s="82">
        <f>G116*H117*H113/10000</f>
        <v>0</v>
      </c>
      <c r="I116" s="190"/>
    </row>
    <row r="117" spans="1:9" ht="51" customHeight="1" thickBot="1">
      <c r="A117" s="154"/>
      <c r="B117" s="124" t="s">
        <v>307</v>
      </c>
      <c r="C117" s="11" t="s">
        <v>290</v>
      </c>
      <c r="D117" s="82"/>
      <c r="E117" s="82"/>
      <c r="F117" s="82"/>
      <c r="G117" s="82"/>
      <c r="H117" s="82"/>
      <c r="I117" s="190"/>
    </row>
    <row r="118" spans="1:9" ht="41.25" customHeight="1" thickBot="1">
      <c r="A118" s="152" t="s">
        <v>81</v>
      </c>
      <c r="B118" s="124" t="s">
        <v>178</v>
      </c>
      <c r="C118" s="11" t="s">
        <v>144</v>
      </c>
      <c r="D118" s="85"/>
      <c r="E118" s="82">
        <f>D118*E119*E113/10000</f>
        <v>0</v>
      </c>
      <c r="F118" s="82">
        <f>E118*F119*F113/10000</f>
        <v>0</v>
      </c>
      <c r="G118" s="82">
        <f>F118*G119*G113/10000</f>
        <v>0</v>
      </c>
      <c r="H118" s="82">
        <f>G118*H119*H113/10000</f>
        <v>0</v>
      </c>
      <c r="I118" s="190"/>
    </row>
    <row r="119" spans="1:9" ht="26.25" thickBot="1">
      <c r="A119" s="154"/>
      <c r="B119" s="124" t="s">
        <v>307</v>
      </c>
      <c r="C119" s="11" t="s">
        <v>292</v>
      </c>
      <c r="D119" s="82"/>
      <c r="E119" s="82"/>
      <c r="F119" s="82"/>
      <c r="G119" s="82"/>
      <c r="H119" s="82"/>
      <c r="I119" s="191"/>
    </row>
    <row r="120" spans="1:9" ht="43.5" customHeight="1" thickBot="1">
      <c r="A120" s="175" t="s">
        <v>130</v>
      </c>
      <c r="B120" s="175"/>
      <c r="C120" s="175"/>
      <c r="D120" s="175"/>
      <c r="E120" s="175"/>
      <c r="F120" s="175"/>
      <c r="G120" s="175"/>
      <c r="H120" s="175"/>
      <c r="I120" s="175"/>
    </row>
    <row r="121" spans="1:9" ht="22.5" customHeight="1" thickBot="1">
      <c r="A121" s="157" t="s">
        <v>259</v>
      </c>
      <c r="B121" s="155" t="s">
        <v>260</v>
      </c>
      <c r="C121" s="155" t="s">
        <v>261</v>
      </c>
      <c r="D121" s="115" t="s">
        <v>262</v>
      </c>
      <c r="E121" s="155" t="s">
        <v>264</v>
      </c>
      <c r="F121" s="146" t="s">
        <v>265</v>
      </c>
      <c r="G121" s="147"/>
      <c r="H121" s="148"/>
      <c r="I121" s="155" t="s">
        <v>266</v>
      </c>
    </row>
    <row r="122" spans="1:9" ht="15.75" thickBot="1">
      <c r="A122" s="158"/>
      <c r="B122" s="156"/>
      <c r="C122" s="156"/>
      <c r="D122" s="94" t="s">
        <v>263</v>
      </c>
      <c r="E122" s="156"/>
      <c r="F122" s="94" t="s">
        <v>267</v>
      </c>
      <c r="G122" s="94" t="s">
        <v>268</v>
      </c>
      <c r="H122" s="94" t="s">
        <v>269</v>
      </c>
      <c r="I122" s="156"/>
    </row>
    <row r="123" spans="1:9" ht="15.75" thickBot="1">
      <c r="A123" s="17" t="s">
        <v>308</v>
      </c>
      <c r="B123" s="192" t="s">
        <v>309</v>
      </c>
      <c r="C123" s="198"/>
      <c r="D123" s="198"/>
      <c r="E123" s="198"/>
      <c r="F123" s="198"/>
      <c r="G123" s="198"/>
      <c r="H123" s="198"/>
      <c r="I123" s="199"/>
    </row>
    <row r="124" spans="1:9" ht="26.25" thickBot="1">
      <c r="A124" s="9">
        <v>1</v>
      </c>
      <c r="B124" s="10" t="s">
        <v>310</v>
      </c>
      <c r="C124" s="10" t="s">
        <v>311</v>
      </c>
      <c r="D124" s="10"/>
      <c r="E124" s="10"/>
      <c r="F124" s="10"/>
      <c r="G124" s="10"/>
      <c r="H124" s="23"/>
      <c r="I124" s="143" t="s">
        <v>218</v>
      </c>
    </row>
    <row r="125" spans="1:9" ht="15.75" thickBot="1">
      <c r="A125" s="9">
        <v>2</v>
      </c>
      <c r="B125" s="10" t="s">
        <v>312</v>
      </c>
      <c r="C125" s="10" t="s">
        <v>311</v>
      </c>
      <c r="D125" s="10"/>
      <c r="E125" s="10"/>
      <c r="F125" s="10"/>
      <c r="G125" s="10"/>
      <c r="H125" s="23"/>
      <c r="I125" s="144"/>
    </row>
    <row r="126" spans="1:9" ht="15.75" thickBot="1">
      <c r="A126" s="9">
        <v>3</v>
      </c>
      <c r="B126" s="10" t="s">
        <v>313</v>
      </c>
      <c r="C126" s="10" t="s">
        <v>311</v>
      </c>
      <c r="D126" s="10"/>
      <c r="E126" s="10"/>
      <c r="F126" s="10"/>
      <c r="G126" s="10"/>
      <c r="H126" s="23"/>
      <c r="I126" s="144"/>
    </row>
    <row r="127" spans="1:9" ht="26.25" thickBot="1">
      <c r="A127" s="9">
        <v>4</v>
      </c>
      <c r="B127" s="10" t="s">
        <v>314</v>
      </c>
      <c r="C127" s="10" t="s">
        <v>311</v>
      </c>
      <c r="D127" s="10"/>
      <c r="E127" s="10"/>
      <c r="F127" s="10"/>
      <c r="G127" s="10"/>
      <c r="H127" s="23"/>
      <c r="I127" s="144"/>
    </row>
    <row r="128" spans="1:9" ht="15.75" thickBot="1">
      <c r="A128" s="9">
        <v>5</v>
      </c>
      <c r="B128" s="10" t="s">
        <v>315</v>
      </c>
      <c r="C128" s="10" t="s">
        <v>311</v>
      </c>
      <c r="D128" s="10"/>
      <c r="E128" s="10"/>
      <c r="F128" s="10"/>
      <c r="G128" s="10"/>
      <c r="H128" s="23"/>
      <c r="I128" s="144"/>
    </row>
    <row r="129" spans="1:9" ht="15.75" thickBot="1">
      <c r="A129" s="9">
        <v>6</v>
      </c>
      <c r="B129" s="10" t="s">
        <v>316</v>
      </c>
      <c r="C129" s="10" t="s">
        <v>317</v>
      </c>
      <c r="D129" s="10"/>
      <c r="E129" s="10"/>
      <c r="F129" s="10"/>
      <c r="G129" s="10"/>
      <c r="H129" s="23"/>
      <c r="I129" s="144"/>
    </row>
    <row r="130" spans="1:9" ht="26.25" thickBot="1">
      <c r="A130" s="9">
        <v>7</v>
      </c>
      <c r="B130" s="10" t="s">
        <v>318</v>
      </c>
      <c r="C130" s="10" t="s">
        <v>311</v>
      </c>
      <c r="D130" s="10"/>
      <c r="E130" s="10"/>
      <c r="F130" s="10"/>
      <c r="G130" s="10"/>
      <c r="H130" s="23"/>
      <c r="I130" s="144"/>
    </row>
    <row r="131" spans="1:9" ht="26.25" thickBot="1">
      <c r="A131" s="9">
        <v>8</v>
      </c>
      <c r="B131" s="10" t="s">
        <v>319</v>
      </c>
      <c r="C131" s="10" t="s">
        <v>311</v>
      </c>
      <c r="D131" s="10"/>
      <c r="E131" s="10"/>
      <c r="F131" s="10"/>
      <c r="G131" s="10"/>
      <c r="H131" s="23"/>
      <c r="I131" s="144"/>
    </row>
    <row r="132" spans="1:9" ht="26.25" thickBot="1">
      <c r="A132" s="9">
        <v>9</v>
      </c>
      <c r="B132" s="10" t="s">
        <v>320</v>
      </c>
      <c r="C132" s="10" t="s">
        <v>311</v>
      </c>
      <c r="D132" s="10"/>
      <c r="E132" s="10"/>
      <c r="F132" s="10"/>
      <c r="G132" s="10"/>
      <c r="H132" s="23"/>
      <c r="I132" s="144"/>
    </row>
    <row r="133" spans="1:9" ht="26.25" thickBot="1">
      <c r="A133" s="9">
        <v>10</v>
      </c>
      <c r="B133" s="10" t="s">
        <v>321</v>
      </c>
      <c r="C133" s="10" t="s">
        <v>311</v>
      </c>
      <c r="D133" s="10"/>
      <c r="E133" s="10"/>
      <c r="F133" s="10"/>
      <c r="G133" s="10"/>
      <c r="H133" s="23"/>
      <c r="I133" s="144"/>
    </row>
    <row r="134" spans="1:9" ht="26.25" thickBot="1">
      <c r="A134" s="9">
        <v>11</v>
      </c>
      <c r="B134" s="10" t="s">
        <v>322</v>
      </c>
      <c r="C134" s="10" t="s">
        <v>311</v>
      </c>
      <c r="D134" s="10"/>
      <c r="E134" s="10"/>
      <c r="F134" s="10"/>
      <c r="G134" s="10"/>
      <c r="H134" s="23"/>
      <c r="I134" s="144"/>
    </row>
    <row r="135" spans="1:9" ht="39" thickBot="1">
      <c r="A135" s="9">
        <v>12</v>
      </c>
      <c r="B135" s="10" t="s">
        <v>323</v>
      </c>
      <c r="C135" s="10" t="s">
        <v>311</v>
      </c>
      <c r="D135" s="10"/>
      <c r="E135" s="10"/>
      <c r="F135" s="10"/>
      <c r="G135" s="10"/>
      <c r="H135" s="23"/>
      <c r="I135" s="144"/>
    </row>
    <row r="136" spans="1:9" ht="39" thickBot="1">
      <c r="A136" s="9">
        <v>13</v>
      </c>
      <c r="B136" s="10" t="s">
        <v>324</v>
      </c>
      <c r="C136" s="10" t="s">
        <v>311</v>
      </c>
      <c r="D136" s="10"/>
      <c r="E136" s="10"/>
      <c r="F136" s="10"/>
      <c r="G136" s="10"/>
      <c r="H136" s="23"/>
      <c r="I136" s="144"/>
    </row>
    <row r="137" spans="1:9" ht="15.75" thickBot="1">
      <c r="A137" s="9">
        <v>17</v>
      </c>
      <c r="B137" s="10" t="s">
        <v>325</v>
      </c>
      <c r="C137" s="10" t="s">
        <v>147</v>
      </c>
      <c r="D137" s="10"/>
      <c r="E137" s="10"/>
      <c r="F137" s="10"/>
      <c r="G137" s="10"/>
      <c r="H137" s="23"/>
      <c r="I137" s="144"/>
    </row>
    <row r="138" spans="1:9" ht="39" thickBot="1">
      <c r="A138" s="9">
        <v>18</v>
      </c>
      <c r="B138" s="10" t="s">
        <v>326</v>
      </c>
      <c r="C138" s="10" t="s">
        <v>147</v>
      </c>
      <c r="D138" s="10"/>
      <c r="E138" s="10"/>
      <c r="F138" s="10"/>
      <c r="G138" s="10"/>
      <c r="H138" s="23"/>
      <c r="I138" s="144"/>
    </row>
    <row r="139" spans="1:9" ht="15.75" thickBot="1">
      <c r="A139" s="9">
        <v>21</v>
      </c>
      <c r="B139" s="10" t="s">
        <v>327</v>
      </c>
      <c r="C139" s="10" t="s">
        <v>149</v>
      </c>
      <c r="D139" s="10"/>
      <c r="E139" s="10"/>
      <c r="F139" s="10"/>
      <c r="G139" s="10"/>
      <c r="H139" s="23"/>
      <c r="I139" s="144"/>
    </row>
    <row r="140" spans="1:9" ht="15.75" thickBot="1">
      <c r="A140" s="9">
        <v>22</v>
      </c>
      <c r="B140" s="10" t="s">
        <v>328</v>
      </c>
      <c r="C140" s="10" t="s">
        <v>148</v>
      </c>
      <c r="D140" s="10"/>
      <c r="E140" s="10"/>
      <c r="F140" s="10"/>
      <c r="G140" s="10"/>
      <c r="H140" s="23"/>
      <c r="I140" s="144"/>
    </row>
    <row r="141" spans="1:9" ht="90" thickBot="1">
      <c r="A141" s="9">
        <v>23</v>
      </c>
      <c r="B141" s="10" t="s">
        <v>329</v>
      </c>
      <c r="C141" s="10" t="s">
        <v>150</v>
      </c>
      <c r="D141" s="10"/>
      <c r="E141" s="10"/>
      <c r="F141" s="10"/>
      <c r="G141" s="10"/>
      <c r="H141" s="23"/>
      <c r="I141" s="144"/>
    </row>
    <row r="142" spans="1:9" ht="15.75" thickBot="1">
      <c r="A142" s="9">
        <v>24</v>
      </c>
      <c r="B142" s="10" t="s">
        <v>330</v>
      </c>
      <c r="C142" s="10" t="s">
        <v>311</v>
      </c>
      <c r="D142" s="10"/>
      <c r="E142" s="10"/>
      <c r="F142" s="10"/>
      <c r="G142" s="10"/>
      <c r="H142" s="23"/>
      <c r="I142" s="144"/>
    </row>
    <row r="143" spans="1:9" ht="15.75" thickBot="1">
      <c r="A143" s="9">
        <v>25</v>
      </c>
      <c r="B143" s="10" t="s">
        <v>331</v>
      </c>
      <c r="C143" s="10" t="s">
        <v>151</v>
      </c>
      <c r="D143" s="10"/>
      <c r="E143" s="10"/>
      <c r="F143" s="10"/>
      <c r="G143" s="10"/>
      <c r="H143" s="23"/>
      <c r="I143" s="144"/>
    </row>
    <row r="144" spans="1:9" ht="15.75" thickBot="1">
      <c r="A144" s="9">
        <v>26</v>
      </c>
      <c r="B144" s="10" t="s">
        <v>332</v>
      </c>
      <c r="C144" s="10" t="s">
        <v>151</v>
      </c>
      <c r="D144" s="10"/>
      <c r="E144" s="10"/>
      <c r="F144" s="10"/>
      <c r="G144" s="10"/>
      <c r="H144" s="23"/>
      <c r="I144" s="144"/>
    </row>
    <row r="145" spans="1:9" ht="15.75" thickBot="1">
      <c r="A145" s="9">
        <v>27</v>
      </c>
      <c r="B145" s="10" t="s">
        <v>333</v>
      </c>
      <c r="C145" s="10" t="s">
        <v>311</v>
      </c>
      <c r="D145" s="10"/>
      <c r="E145" s="10"/>
      <c r="F145" s="10"/>
      <c r="G145" s="10"/>
      <c r="H145" s="23"/>
      <c r="I145" s="144"/>
    </row>
    <row r="146" spans="1:9" ht="15.75" thickBot="1">
      <c r="A146" s="9">
        <v>28</v>
      </c>
      <c r="B146" s="10" t="s">
        <v>334</v>
      </c>
      <c r="C146" s="10" t="s">
        <v>151</v>
      </c>
      <c r="D146" s="10"/>
      <c r="E146" s="10"/>
      <c r="F146" s="10"/>
      <c r="G146" s="10"/>
      <c r="H146" s="23"/>
      <c r="I146" s="144"/>
    </row>
    <row r="147" spans="1:9" ht="39" thickBot="1">
      <c r="A147" s="9">
        <v>29</v>
      </c>
      <c r="B147" s="10" t="s">
        <v>335</v>
      </c>
      <c r="C147" s="10" t="s">
        <v>311</v>
      </c>
      <c r="D147" s="10"/>
      <c r="E147" s="10"/>
      <c r="F147" s="10"/>
      <c r="G147" s="10"/>
      <c r="H147" s="23"/>
      <c r="I147" s="144"/>
    </row>
    <row r="148" spans="1:9" ht="26.25" thickBot="1">
      <c r="A148" s="9">
        <v>30</v>
      </c>
      <c r="B148" s="10" t="s">
        <v>336</v>
      </c>
      <c r="C148" s="10" t="s">
        <v>337</v>
      </c>
      <c r="D148" s="10"/>
      <c r="E148" s="10"/>
      <c r="F148" s="10"/>
      <c r="G148" s="10"/>
      <c r="H148" s="23"/>
      <c r="I148" s="144"/>
    </row>
    <row r="149" spans="1:9" ht="51.75" thickBot="1">
      <c r="A149" s="9">
        <v>31</v>
      </c>
      <c r="B149" s="10" t="s">
        <v>338</v>
      </c>
      <c r="C149" s="10" t="s">
        <v>311</v>
      </c>
      <c r="D149" s="10"/>
      <c r="E149" s="10"/>
      <c r="F149" s="10"/>
      <c r="G149" s="10"/>
      <c r="H149" s="23"/>
      <c r="I149" s="144"/>
    </row>
    <row r="150" spans="1:9" ht="39" thickBot="1">
      <c r="A150" s="9">
        <v>32</v>
      </c>
      <c r="B150" s="10" t="s">
        <v>339</v>
      </c>
      <c r="C150" s="10" t="s">
        <v>152</v>
      </c>
      <c r="D150" s="10"/>
      <c r="E150" s="10"/>
      <c r="F150" s="10"/>
      <c r="G150" s="10"/>
      <c r="H150" s="23"/>
      <c r="I150" s="144"/>
    </row>
    <row r="151" spans="1:9" ht="17.25" customHeight="1" thickBot="1">
      <c r="A151" s="9">
        <v>39</v>
      </c>
      <c r="B151" s="10" t="s">
        <v>341</v>
      </c>
      <c r="C151" s="10" t="s">
        <v>340</v>
      </c>
      <c r="D151" s="10"/>
      <c r="E151" s="10"/>
      <c r="F151" s="10"/>
      <c r="G151" s="10"/>
      <c r="H151" s="23"/>
      <c r="I151" s="144"/>
    </row>
    <row r="152" spans="1:9" ht="17.25" customHeight="1" thickBot="1">
      <c r="A152" s="125">
        <v>40</v>
      </c>
      <c r="B152" s="10" t="s">
        <v>342</v>
      </c>
      <c r="C152" s="10" t="s">
        <v>153</v>
      </c>
      <c r="D152" s="126"/>
      <c r="E152" s="126">
        <f>E154+E155+E156</f>
        <v>0</v>
      </c>
      <c r="F152" s="126">
        <f>F154+F155+F156</f>
        <v>0</v>
      </c>
      <c r="G152" s="126">
        <f>G154+G155+G156</f>
        <v>0</v>
      </c>
      <c r="H152" s="126">
        <f>H154+H155+H156</f>
        <v>0</v>
      </c>
      <c r="I152" s="144"/>
    </row>
    <row r="153" spans="1:9" ht="17.25" customHeight="1" thickBot="1">
      <c r="A153" s="125"/>
      <c r="B153" s="28" t="s">
        <v>344</v>
      </c>
      <c r="C153" s="96"/>
      <c r="D153" s="96"/>
      <c r="E153" s="96"/>
      <c r="F153" s="96"/>
      <c r="G153" s="96"/>
      <c r="H153" s="127"/>
      <c r="I153" s="144"/>
    </row>
    <row r="154" spans="1:9" ht="17.25" customHeight="1" thickBot="1">
      <c r="A154" s="125" t="s">
        <v>343</v>
      </c>
      <c r="B154" s="28" t="s">
        <v>345</v>
      </c>
      <c r="C154" s="119" t="s">
        <v>153</v>
      </c>
      <c r="D154" s="119"/>
      <c r="E154" s="119"/>
      <c r="F154" s="119"/>
      <c r="G154" s="119"/>
      <c r="H154" s="119"/>
      <c r="I154" s="144"/>
    </row>
    <row r="155" spans="1:9" ht="17.25" customHeight="1" thickBot="1">
      <c r="A155" s="128" t="s">
        <v>346</v>
      </c>
      <c r="B155" s="18" t="s">
        <v>347</v>
      </c>
      <c r="C155" s="18" t="s">
        <v>153</v>
      </c>
      <c r="D155" s="119"/>
      <c r="E155" s="119"/>
      <c r="F155" s="119"/>
      <c r="G155" s="119"/>
      <c r="H155" s="119"/>
      <c r="I155" s="144"/>
    </row>
    <row r="156" spans="1:9" ht="17.25" customHeight="1" thickBot="1">
      <c r="A156" s="125" t="s">
        <v>348</v>
      </c>
      <c r="B156" s="28" t="s">
        <v>349</v>
      </c>
      <c r="C156" s="28" t="s">
        <v>153</v>
      </c>
      <c r="D156" s="119"/>
      <c r="E156" s="119"/>
      <c r="F156" s="119"/>
      <c r="G156" s="119"/>
      <c r="H156" s="119"/>
      <c r="I156" s="144"/>
    </row>
    <row r="157" spans="1:9" ht="27" customHeight="1" thickBot="1">
      <c r="A157" s="9" t="s">
        <v>350</v>
      </c>
      <c r="B157" s="10" t="s">
        <v>351</v>
      </c>
      <c r="C157" s="10" t="s">
        <v>352</v>
      </c>
      <c r="D157" s="10"/>
      <c r="E157" s="10"/>
      <c r="F157" s="10"/>
      <c r="G157" s="10"/>
      <c r="H157" s="23"/>
      <c r="I157" s="98"/>
    </row>
    <row r="158" spans="1:9" ht="39" customHeight="1" thickBot="1">
      <c r="A158" s="164" t="s">
        <v>130</v>
      </c>
      <c r="B158" s="165"/>
      <c r="C158" s="165"/>
      <c r="D158" s="165"/>
      <c r="E158" s="165"/>
      <c r="F158" s="165"/>
      <c r="G158" s="165"/>
      <c r="H158" s="165"/>
      <c r="I158" s="165"/>
    </row>
    <row r="159" spans="1:9" ht="27" customHeight="1" thickBot="1">
      <c r="A159" s="157" t="s">
        <v>259</v>
      </c>
      <c r="B159" s="155" t="s">
        <v>260</v>
      </c>
      <c r="C159" s="155" t="s">
        <v>261</v>
      </c>
      <c r="D159" s="115" t="s">
        <v>262</v>
      </c>
      <c r="E159" s="155" t="s">
        <v>264</v>
      </c>
      <c r="F159" s="146" t="s">
        <v>265</v>
      </c>
      <c r="G159" s="147"/>
      <c r="H159" s="148"/>
      <c r="I159" s="155" t="s">
        <v>266</v>
      </c>
    </row>
    <row r="160" spans="1:9" ht="15.75" thickBot="1">
      <c r="A160" s="158"/>
      <c r="B160" s="156"/>
      <c r="C160" s="156"/>
      <c r="D160" s="94" t="s">
        <v>263</v>
      </c>
      <c r="E160" s="156"/>
      <c r="F160" s="94" t="s">
        <v>267</v>
      </c>
      <c r="G160" s="94" t="s">
        <v>268</v>
      </c>
      <c r="H160" s="94" t="s">
        <v>269</v>
      </c>
      <c r="I160" s="156"/>
    </row>
    <row r="161" spans="1:9" ht="15.75" thickBot="1">
      <c r="A161" s="116" t="s">
        <v>353</v>
      </c>
      <c r="B161" s="149" t="s">
        <v>354</v>
      </c>
      <c r="C161" s="150"/>
      <c r="D161" s="150"/>
      <c r="E161" s="150"/>
      <c r="F161" s="150"/>
      <c r="G161" s="150"/>
      <c r="H161" s="150"/>
      <c r="I161" s="151"/>
    </row>
    <row r="162" spans="1:9" ht="287.25" customHeight="1" thickBot="1">
      <c r="A162" s="152">
        <v>1</v>
      </c>
      <c r="B162" s="11" t="s">
        <v>113</v>
      </c>
      <c r="C162" s="11" t="s">
        <v>144</v>
      </c>
      <c r="D162" s="85"/>
      <c r="E162" s="85">
        <f>D162*E163*E164/10000</f>
        <v>0</v>
      </c>
      <c r="F162" s="85">
        <f>E162*F163*F164/10000</f>
        <v>0</v>
      </c>
      <c r="G162" s="85">
        <f>F162*G163*G164/10000</f>
        <v>0</v>
      </c>
      <c r="H162" s="85">
        <f>G162*H163*H164/10000</f>
        <v>0</v>
      </c>
      <c r="I162" s="143" t="s">
        <v>219</v>
      </c>
    </row>
    <row r="163" spans="1:9" ht="26.25" thickBot="1">
      <c r="A163" s="153"/>
      <c r="B163" s="11" t="s">
        <v>355</v>
      </c>
      <c r="C163" s="11" t="s">
        <v>356</v>
      </c>
      <c r="D163" s="85"/>
      <c r="E163" s="85"/>
      <c r="F163" s="85"/>
      <c r="G163" s="85"/>
      <c r="H163" s="85"/>
      <c r="I163" s="144"/>
    </row>
    <row r="164" spans="1:9" ht="42" customHeight="1" thickBot="1">
      <c r="A164" s="154"/>
      <c r="B164" s="11" t="s">
        <v>296</v>
      </c>
      <c r="C164" s="11" t="s">
        <v>292</v>
      </c>
      <c r="D164" s="85"/>
      <c r="E164" s="85"/>
      <c r="F164" s="85"/>
      <c r="G164" s="85"/>
      <c r="H164" s="85"/>
      <c r="I164" s="145"/>
    </row>
    <row r="165" spans="1:9" ht="348" customHeight="1" thickBot="1">
      <c r="A165" s="152">
        <v>2</v>
      </c>
      <c r="B165" s="11" t="s">
        <v>114</v>
      </c>
      <c r="C165" s="11" t="s">
        <v>144</v>
      </c>
      <c r="D165" s="85"/>
      <c r="E165" s="85">
        <f>D165*E166*E167/10000</f>
        <v>0</v>
      </c>
      <c r="F165" s="85">
        <f>E165*F166*F167/10000</f>
        <v>0</v>
      </c>
      <c r="G165" s="85">
        <f>F165*G166*G167/10000</f>
        <v>0</v>
      </c>
      <c r="H165" s="85">
        <f>G165*H166*H167/10000</f>
        <v>0</v>
      </c>
      <c r="I165" s="143" t="s">
        <v>243</v>
      </c>
    </row>
    <row r="166" spans="1:9" ht="27.75" customHeight="1" thickBot="1">
      <c r="A166" s="153"/>
      <c r="B166" s="11" t="s">
        <v>357</v>
      </c>
      <c r="C166" s="11" t="s">
        <v>356</v>
      </c>
      <c r="D166" s="85"/>
      <c r="E166" s="85"/>
      <c r="F166" s="85"/>
      <c r="G166" s="85"/>
      <c r="H166" s="85"/>
      <c r="I166" s="144"/>
    </row>
    <row r="167" spans="1:9" ht="37.5" customHeight="1" thickBot="1">
      <c r="A167" s="154"/>
      <c r="B167" s="11" t="s">
        <v>296</v>
      </c>
      <c r="C167" s="11" t="s">
        <v>292</v>
      </c>
      <c r="D167" s="85"/>
      <c r="E167" s="85"/>
      <c r="F167" s="85"/>
      <c r="G167" s="85"/>
      <c r="H167" s="85"/>
      <c r="I167" s="145"/>
    </row>
    <row r="168" spans="1:9" ht="172.5" customHeight="1" thickBot="1">
      <c r="A168" s="161" t="s">
        <v>104</v>
      </c>
      <c r="B168" s="10" t="s">
        <v>139</v>
      </c>
      <c r="C168" s="10" t="s">
        <v>144</v>
      </c>
      <c r="D168" s="82"/>
      <c r="E168" s="85">
        <f>D168*E169*E170/10000</f>
        <v>0</v>
      </c>
      <c r="F168" s="85">
        <f>E168*F169*F170/10000</f>
        <v>0</v>
      </c>
      <c r="G168" s="85">
        <f>F168*G169*G170/10000</f>
        <v>0</v>
      </c>
      <c r="H168" s="85">
        <f>G168*H169*H170/10000</f>
        <v>0</v>
      </c>
      <c r="I168" s="143" t="s">
        <v>220</v>
      </c>
    </row>
    <row r="169" spans="1:9" ht="27.75" customHeight="1" thickBot="1">
      <c r="A169" s="162"/>
      <c r="B169" s="10" t="s">
        <v>358</v>
      </c>
      <c r="C169" s="10" t="s">
        <v>356</v>
      </c>
      <c r="D169" s="85"/>
      <c r="E169" s="85"/>
      <c r="F169" s="85"/>
      <c r="G169" s="85"/>
      <c r="H169" s="85"/>
      <c r="I169" s="144"/>
    </row>
    <row r="170" spans="1:9" ht="27.75" customHeight="1" thickBot="1">
      <c r="A170" s="163"/>
      <c r="B170" s="10" t="s">
        <v>296</v>
      </c>
      <c r="C170" s="10" t="s">
        <v>292</v>
      </c>
      <c r="D170" s="85"/>
      <c r="E170" s="85"/>
      <c r="F170" s="85"/>
      <c r="G170" s="85"/>
      <c r="H170" s="85"/>
      <c r="I170" s="145"/>
    </row>
    <row r="171" spans="1:9" ht="42.75" customHeight="1" thickBot="1">
      <c r="A171" s="179" t="s">
        <v>130</v>
      </c>
      <c r="B171" s="180"/>
      <c r="C171" s="180"/>
      <c r="D171" s="180"/>
      <c r="E171" s="180"/>
      <c r="F171" s="180"/>
      <c r="G171" s="180"/>
      <c r="H171" s="180"/>
      <c r="I171" s="180"/>
    </row>
    <row r="172" spans="1:9" ht="24.75" customHeight="1" thickBot="1">
      <c r="A172" s="177" t="s">
        <v>259</v>
      </c>
      <c r="B172" s="159" t="s">
        <v>260</v>
      </c>
      <c r="C172" s="159" t="s">
        <v>261</v>
      </c>
      <c r="D172" s="121" t="s">
        <v>262</v>
      </c>
      <c r="E172" s="159" t="s">
        <v>206</v>
      </c>
      <c r="F172" s="181" t="s">
        <v>265</v>
      </c>
      <c r="G172" s="182"/>
      <c r="H172" s="183"/>
      <c r="I172" s="159" t="s">
        <v>266</v>
      </c>
    </row>
    <row r="173" spans="1:9" ht="15.75" thickBot="1">
      <c r="A173" s="178"/>
      <c r="B173" s="160"/>
      <c r="C173" s="160"/>
      <c r="D173" s="122" t="s">
        <v>263</v>
      </c>
      <c r="E173" s="160"/>
      <c r="F173" s="122" t="s">
        <v>267</v>
      </c>
      <c r="G173" s="122" t="s">
        <v>268</v>
      </c>
      <c r="H173" s="122" t="s">
        <v>269</v>
      </c>
      <c r="I173" s="160"/>
    </row>
    <row r="174" spans="1:9" ht="15.75" thickBot="1">
      <c r="A174" s="17" t="s">
        <v>359</v>
      </c>
      <c r="B174" s="192" t="s">
        <v>360</v>
      </c>
      <c r="C174" s="198"/>
      <c r="D174" s="198"/>
      <c r="E174" s="198"/>
      <c r="F174" s="198"/>
      <c r="G174" s="198"/>
      <c r="H174" s="198"/>
      <c r="I174" s="194"/>
    </row>
    <row r="175" spans="1:9" ht="63" customHeight="1" thickBot="1">
      <c r="A175" s="161">
        <v>1</v>
      </c>
      <c r="B175" s="10" t="s">
        <v>121</v>
      </c>
      <c r="C175" s="10" t="s">
        <v>144</v>
      </c>
      <c r="D175" s="82"/>
      <c r="E175" s="82">
        <f>D175*E176*E177/10000</f>
        <v>0</v>
      </c>
      <c r="F175" s="82">
        <f>E175*F176*F177/10000</f>
        <v>0</v>
      </c>
      <c r="G175" s="82">
        <f>F175*G176*G177/10000</f>
        <v>0</v>
      </c>
      <c r="H175" s="82">
        <f>G175*H176*H177/10000</f>
        <v>0</v>
      </c>
      <c r="I175" s="143" t="s">
        <v>221</v>
      </c>
    </row>
    <row r="176" spans="1:9" ht="51.75" customHeight="1" thickBot="1">
      <c r="A176" s="162"/>
      <c r="B176" s="10" t="s">
        <v>361</v>
      </c>
      <c r="C176" s="10" t="s">
        <v>290</v>
      </c>
      <c r="D176" s="82"/>
      <c r="E176" s="82"/>
      <c r="F176" s="82"/>
      <c r="G176" s="82"/>
      <c r="H176" s="82"/>
      <c r="I176" s="144"/>
    </row>
    <row r="177" spans="1:12" ht="26.25" thickBot="1">
      <c r="A177" s="163"/>
      <c r="B177" s="10" t="s">
        <v>296</v>
      </c>
      <c r="C177" s="10" t="s">
        <v>292</v>
      </c>
      <c r="D177" s="82"/>
      <c r="E177" s="82"/>
      <c r="F177" s="82"/>
      <c r="G177" s="82"/>
      <c r="H177" s="82"/>
      <c r="I177" s="144"/>
    </row>
    <row r="178" spans="1:12" ht="26.25" customHeight="1" thickBot="1">
      <c r="A178" s="9" t="s">
        <v>107</v>
      </c>
      <c r="B178" s="10" t="s">
        <v>122</v>
      </c>
      <c r="C178" s="10" t="s">
        <v>144</v>
      </c>
      <c r="D178" s="82"/>
      <c r="E178" s="82"/>
      <c r="F178" s="82"/>
      <c r="G178" s="82"/>
      <c r="H178" s="82"/>
      <c r="I178" s="144"/>
    </row>
    <row r="179" spans="1:12" ht="26.25" thickBot="1">
      <c r="A179" s="9" t="s">
        <v>67</v>
      </c>
      <c r="B179" s="10" t="s">
        <v>362</v>
      </c>
      <c r="C179" s="10" t="s">
        <v>144</v>
      </c>
      <c r="D179" s="82"/>
      <c r="E179" s="82"/>
      <c r="F179" s="82"/>
      <c r="G179" s="82"/>
      <c r="H179" s="82"/>
      <c r="I179" s="144"/>
    </row>
    <row r="180" spans="1:12" ht="26.25" thickBot="1">
      <c r="A180" s="9" t="s">
        <v>68</v>
      </c>
      <c r="B180" s="10" t="s">
        <v>363</v>
      </c>
      <c r="C180" s="10" t="s">
        <v>144</v>
      </c>
      <c r="D180" s="82"/>
      <c r="E180" s="82"/>
      <c r="F180" s="82"/>
      <c r="G180" s="82"/>
      <c r="H180" s="82"/>
      <c r="I180" s="144"/>
    </row>
    <row r="181" spans="1:12" ht="27" customHeight="1" thickBot="1">
      <c r="A181" s="9" t="s">
        <v>69</v>
      </c>
      <c r="B181" s="10" t="s">
        <v>364</v>
      </c>
      <c r="C181" s="10" t="s">
        <v>144</v>
      </c>
      <c r="D181" s="82"/>
      <c r="E181" s="82"/>
      <c r="F181" s="82"/>
      <c r="G181" s="82"/>
      <c r="H181" s="82"/>
      <c r="I181" s="144"/>
    </row>
    <row r="182" spans="1:12" ht="27.75" customHeight="1" thickBot="1">
      <c r="A182" s="9" t="s">
        <v>70</v>
      </c>
      <c r="B182" s="10" t="s">
        <v>365</v>
      </c>
      <c r="C182" s="10" t="s">
        <v>144</v>
      </c>
      <c r="D182" s="82"/>
      <c r="E182" s="82"/>
      <c r="F182" s="82"/>
      <c r="G182" s="82"/>
      <c r="H182" s="82"/>
      <c r="I182" s="144"/>
    </row>
    <row r="183" spans="1:12" ht="27" customHeight="1" thickBot="1">
      <c r="A183" s="9" t="s">
        <v>83</v>
      </c>
      <c r="B183" s="10" t="s">
        <v>366</v>
      </c>
      <c r="C183" s="10" t="s">
        <v>144</v>
      </c>
      <c r="D183" s="82"/>
      <c r="E183" s="82"/>
      <c r="F183" s="82"/>
      <c r="G183" s="82"/>
      <c r="H183" s="82"/>
      <c r="I183" s="144"/>
    </row>
    <row r="184" spans="1:12" ht="27" customHeight="1" thickBot="1">
      <c r="A184" s="9" t="s">
        <v>350</v>
      </c>
      <c r="B184" s="10" t="s">
        <v>367</v>
      </c>
      <c r="C184" s="10" t="s">
        <v>144</v>
      </c>
      <c r="D184" s="82"/>
      <c r="E184" s="82"/>
      <c r="F184" s="82"/>
      <c r="G184" s="82"/>
      <c r="H184" s="82"/>
      <c r="I184" s="145"/>
    </row>
    <row r="185" spans="1:12" ht="31.5" customHeight="1" thickBot="1">
      <c r="A185" s="129" t="s">
        <v>104</v>
      </c>
      <c r="B185" s="117" t="s">
        <v>368</v>
      </c>
      <c r="C185" s="130" t="s">
        <v>144</v>
      </c>
      <c r="D185" s="131">
        <f>D175</f>
        <v>0</v>
      </c>
      <c r="E185" s="131">
        <f>E175</f>
        <v>0</v>
      </c>
      <c r="F185" s="131">
        <f>F175</f>
        <v>0</v>
      </c>
      <c r="G185" s="131">
        <f>G175</f>
        <v>0</v>
      </c>
      <c r="H185" s="131">
        <f>H175</f>
        <v>0</v>
      </c>
      <c r="I185" s="143" t="s">
        <v>224</v>
      </c>
    </row>
    <row r="186" spans="1:12" ht="27" customHeight="1" thickBot="1">
      <c r="A186" s="114" t="s">
        <v>53</v>
      </c>
      <c r="B186" s="11" t="s">
        <v>164</v>
      </c>
      <c r="C186" s="11" t="s">
        <v>144</v>
      </c>
      <c r="D186" s="85"/>
      <c r="E186" s="85"/>
      <c r="F186" s="85"/>
      <c r="G186" s="85"/>
      <c r="H186" s="85"/>
      <c r="I186" s="144"/>
    </row>
    <row r="187" spans="1:12" ht="15.75" customHeight="1" thickBot="1">
      <c r="A187" s="114" t="s">
        <v>54</v>
      </c>
      <c r="B187" s="11" t="s">
        <v>369</v>
      </c>
      <c r="C187" s="11"/>
      <c r="D187" s="85">
        <f>D185-D186</f>
        <v>0</v>
      </c>
      <c r="E187" s="85">
        <f>E185-E186</f>
        <v>0</v>
      </c>
      <c r="F187" s="85">
        <f>F185-F186</f>
        <v>0</v>
      </c>
      <c r="G187" s="85">
        <f>G185-G186</f>
        <v>0</v>
      </c>
      <c r="H187" s="85">
        <f>H185-H186</f>
        <v>0</v>
      </c>
      <c r="I187" s="144"/>
    </row>
    <row r="188" spans="1:12" ht="16.5" customHeight="1" thickBot="1">
      <c r="A188" s="114"/>
      <c r="B188" s="124" t="s">
        <v>370</v>
      </c>
      <c r="C188" s="11"/>
      <c r="D188" s="85"/>
      <c r="E188" s="85"/>
      <c r="F188" s="85"/>
      <c r="G188" s="85"/>
      <c r="H188" s="85"/>
      <c r="I188" s="144"/>
      <c r="J188" s="196"/>
      <c r="K188" s="195"/>
      <c r="L188" s="105"/>
    </row>
    <row r="189" spans="1:12" ht="24.75" customHeight="1" thickBot="1">
      <c r="A189" s="114" t="s">
        <v>115</v>
      </c>
      <c r="B189" s="124" t="s">
        <v>371</v>
      </c>
      <c r="C189" s="11" t="s">
        <v>144</v>
      </c>
      <c r="D189" s="85"/>
      <c r="E189" s="85"/>
      <c r="F189" s="85"/>
      <c r="G189" s="85"/>
      <c r="H189" s="85"/>
      <c r="I189" s="144"/>
      <c r="J189" s="107" t="s">
        <v>166</v>
      </c>
      <c r="K189" s="176"/>
      <c r="L189" s="176"/>
    </row>
    <row r="190" spans="1:12" ht="24.75" customHeight="1" thickBot="1">
      <c r="A190" s="114"/>
      <c r="B190" s="124" t="s">
        <v>188</v>
      </c>
      <c r="C190" s="11" t="s">
        <v>144</v>
      </c>
      <c r="D190" s="85"/>
      <c r="E190" s="85"/>
      <c r="F190" s="85"/>
      <c r="G190" s="85"/>
      <c r="H190" s="85"/>
      <c r="I190" s="144"/>
      <c r="J190" s="107"/>
      <c r="K190" s="107"/>
      <c r="L190" s="107"/>
    </row>
    <row r="191" spans="1:12" ht="31.5" customHeight="1" thickBot="1">
      <c r="A191" s="114" t="s">
        <v>116</v>
      </c>
      <c r="B191" s="124" t="s">
        <v>372</v>
      </c>
      <c r="C191" s="11" t="s">
        <v>144</v>
      </c>
      <c r="D191" s="85">
        <f>D193+D194+D195</f>
        <v>0</v>
      </c>
      <c r="E191" s="85">
        <f>E193+E194+E195</f>
        <v>0</v>
      </c>
      <c r="F191" s="85">
        <f>F193+F194+F195</f>
        <v>0</v>
      </c>
      <c r="G191" s="85">
        <f>G193+G194+G195</f>
        <v>0</v>
      </c>
      <c r="H191" s="85">
        <f>H193+H194+H195</f>
        <v>0</v>
      </c>
      <c r="I191" s="144"/>
      <c r="J191" s="109"/>
      <c r="K191" s="110" t="s">
        <v>183</v>
      </c>
      <c r="L191" s="110"/>
    </row>
    <row r="192" spans="1:12" ht="31.5" customHeight="1" thickBot="1">
      <c r="A192" s="114"/>
      <c r="B192" s="132" t="s">
        <v>370</v>
      </c>
      <c r="C192" s="11"/>
      <c r="D192" s="85"/>
      <c r="E192" s="85"/>
      <c r="F192" s="85"/>
      <c r="G192" s="85"/>
      <c r="H192" s="85"/>
      <c r="I192" s="144"/>
      <c r="J192" s="109"/>
      <c r="K192" s="110" t="s">
        <v>184</v>
      </c>
      <c r="L192" s="110"/>
    </row>
    <row r="193" spans="1:13" ht="47.25" customHeight="1" thickBot="1">
      <c r="A193" s="114" t="s">
        <v>117</v>
      </c>
      <c r="B193" s="132" t="s">
        <v>373</v>
      </c>
      <c r="C193" s="11" t="s">
        <v>144</v>
      </c>
      <c r="D193" s="85"/>
      <c r="E193" s="85"/>
      <c r="F193" s="85"/>
      <c r="G193" s="85"/>
      <c r="H193" s="85"/>
      <c r="I193" s="144"/>
      <c r="J193" s="109"/>
      <c r="K193" s="110" t="s">
        <v>185</v>
      </c>
      <c r="L193" s="110"/>
    </row>
    <row r="194" spans="1:13" ht="31.5" customHeight="1" thickBot="1">
      <c r="A194" s="114" t="s">
        <v>118</v>
      </c>
      <c r="B194" s="132" t="s">
        <v>374</v>
      </c>
      <c r="C194" s="11" t="s">
        <v>144</v>
      </c>
      <c r="D194" s="85"/>
      <c r="E194" s="85"/>
      <c r="F194" s="85"/>
      <c r="G194" s="85"/>
      <c r="H194" s="85"/>
      <c r="I194" s="144"/>
      <c r="J194" s="109"/>
      <c r="K194" s="110" t="s">
        <v>186</v>
      </c>
      <c r="L194" s="110"/>
    </row>
    <row r="195" spans="1:13" ht="40.5" customHeight="1" thickBot="1">
      <c r="A195" s="114" t="s">
        <v>119</v>
      </c>
      <c r="B195" s="132" t="s">
        <v>375</v>
      </c>
      <c r="C195" s="11" t="s">
        <v>144</v>
      </c>
      <c r="D195" s="85"/>
      <c r="E195" s="85"/>
      <c r="F195" s="85"/>
      <c r="G195" s="85"/>
      <c r="H195" s="85"/>
      <c r="I195" s="144"/>
      <c r="J195" s="109"/>
      <c r="K195" s="110" t="s">
        <v>187</v>
      </c>
      <c r="L195" s="110"/>
    </row>
    <row r="196" spans="1:13" ht="40.5" customHeight="1" thickBot="1">
      <c r="A196" s="114" t="s">
        <v>120</v>
      </c>
      <c r="B196" s="124" t="s">
        <v>376</v>
      </c>
      <c r="C196" s="11" t="s">
        <v>144</v>
      </c>
      <c r="D196" s="85"/>
      <c r="E196" s="85"/>
      <c r="F196" s="85"/>
      <c r="G196" s="85"/>
      <c r="H196" s="85"/>
      <c r="I196" s="144"/>
      <c r="J196" s="109"/>
      <c r="K196" s="107"/>
      <c r="L196" s="107"/>
    </row>
    <row r="197" spans="1:13" ht="26.25" customHeight="1" thickBot="1">
      <c r="A197" s="114" t="s">
        <v>189</v>
      </c>
      <c r="B197" s="124" t="s">
        <v>377</v>
      </c>
      <c r="C197" s="11" t="s">
        <v>144</v>
      </c>
      <c r="D197" s="85">
        <f>D187-D189-D190-D191-D196</f>
        <v>0</v>
      </c>
      <c r="E197" s="85">
        <f>E187-E189-E190-E191-E196</f>
        <v>0</v>
      </c>
      <c r="F197" s="85">
        <f>F187-F189-F190-F191-F196</f>
        <v>0</v>
      </c>
      <c r="G197" s="85">
        <f>G187-G189-G190-G191-G196</f>
        <v>0</v>
      </c>
      <c r="H197" s="85">
        <f>H187-H189-H190-H191-H196</f>
        <v>0</v>
      </c>
      <c r="I197" s="145"/>
      <c r="J197" s="39" t="s">
        <v>190</v>
      </c>
      <c r="K197" s="39" t="s">
        <v>191</v>
      </c>
      <c r="L197" s="39" t="s">
        <v>192</v>
      </c>
      <c r="M197" s="39" t="s">
        <v>193</v>
      </c>
    </row>
    <row r="198" spans="1:13" ht="40.5" customHeight="1" thickBot="1">
      <c r="A198" s="164" t="s">
        <v>130</v>
      </c>
      <c r="B198" s="165"/>
      <c r="C198" s="165"/>
      <c r="D198" s="165"/>
      <c r="E198" s="165"/>
      <c r="F198" s="165"/>
      <c r="G198" s="165"/>
      <c r="H198" s="165"/>
      <c r="I198" s="165"/>
    </row>
    <row r="199" spans="1:13" ht="27.75" customHeight="1" thickBot="1">
      <c r="A199" s="157" t="s">
        <v>259</v>
      </c>
      <c r="B199" s="155" t="s">
        <v>260</v>
      </c>
      <c r="C199" s="155" t="s">
        <v>261</v>
      </c>
      <c r="D199" s="115" t="s">
        <v>262</v>
      </c>
      <c r="E199" s="155" t="s">
        <v>264</v>
      </c>
      <c r="F199" s="146" t="s">
        <v>265</v>
      </c>
      <c r="G199" s="147"/>
      <c r="H199" s="148"/>
      <c r="I199" s="155" t="s">
        <v>266</v>
      </c>
    </row>
    <row r="200" spans="1:13" ht="15.75" thickBot="1">
      <c r="A200" s="158"/>
      <c r="B200" s="156"/>
      <c r="C200" s="156"/>
      <c r="D200" s="94" t="s">
        <v>263</v>
      </c>
      <c r="E200" s="156"/>
      <c r="F200" s="94" t="s">
        <v>267</v>
      </c>
      <c r="G200" s="94" t="s">
        <v>268</v>
      </c>
      <c r="H200" s="94" t="s">
        <v>269</v>
      </c>
      <c r="I200" s="156"/>
    </row>
    <row r="201" spans="1:13" ht="18.75" customHeight="1" thickBot="1">
      <c r="A201" s="116" t="s">
        <v>378</v>
      </c>
      <c r="B201" s="133" t="s">
        <v>366</v>
      </c>
      <c r="C201" s="11"/>
      <c r="D201" s="11"/>
      <c r="E201" s="11"/>
      <c r="F201" s="11"/>
      <c r="G201" s="11"/>
      <c r="H201" s="11"/>
      <c r="I201" s="11"/>
    </row>
    <row r="202" spans="1:13" ht="20.25" customHeight="1">
      <c r="A202" s="152">
        <v>1</v>
      </c>
      <c r="B202" s="166" t="s">
        <v>128</v>
      </c>
      <c r="C202" s="166" t="s">
        <v>144</v>
      </c>
      <c r="D202" s="171"/>
      <c r="E202" s="171">
        <f>D202*E204*E205/10000</f>
        <v>0</v>
      </c>
      <c r="F202" s="171">
        <f>E202*F204*F205/10000</f>
        <v>0</v>
      </c>
      <c r="G202" s="171">
        <f>F202*G204*G205/10000</f>
        <v>0</v>
      </c>
      <c r="H202" s="171">
        <f>G202*H204*H205/10000</f>
        <v>0</v>
      </c>
      <c r="I202" s="143" t="s">
        <v>225</v>
      </c>
    </row>
    <row r="203" spans="1:13" ht="18.75" customHeight="1" thickBot="1">
      <c r="A203" s="153"/>
      <c r="B203" s="167"/>
      <c r="C203" s="167"/>
      <c r="D203" s="172"/>
      <c r="E203" s="172"/>
      <c r="F203" s="172"/>
      <c r="G203" s="172"/>
      <c r="H203" s="172"/>
      <c r="I203" s="144"/>
    </row>
    <row r="204" spans="1:13" ht="52.5" customHeight="1" thickBot="1">
      <c r="A204" s="153"/>
      <c r="B204" s="14" t="s">
        <v>298</v>
      </c>
      <c r="C204" s="11" t="s">
        <v>290</v>
      </c>
      <c r="D204" s="85"/>
      <c r="E204" s="85"/>
      <c r="F204" s="85"/>
      <c r="G204" s="85"/>
      <c r="H204" s="85"/>
      <c r="I204" s="144"/>
    </row>
    <row r="205" spans="1:13" ht="51" customHeight="1" thickBot="1">
      <c r="A205" s="154"/>
      <c r="B205" s="14" t="s">
        <v>296</v>
      </c>
      <c r="C205" s="11" t="s">
        <v>292</v>
      </c>
      <c r="D205" s="85"/>
      <c r="E205" s="85"/>
      <c r="F205" s="85"/>
      <c r="G205" s="85"/>
      <c r="H205" s="85"/>
      <c r="I205" s="145"/>
    </row>
    <row r="206" spans="1:13" ht="249" customHeight="1" thickBot="1">
      <c r="A206" s="114">
        <v>2</v>
      </c>
      <c r="B206" s="11" t="s">
        <v>127</v>
      </c>
      <c r="C206" s="11" t="s">
        <v>379</v>
      </c>
      <c r="D206" s="86"/>
      <c r="E206" s="86"/>
      <c r="F206" s="86"/>
      <c r="G206" s="86"/>
      <c r="H206" s="86"/>
      <c r="I206" s="143" t="s">
        <v>227</v>
      </c>
    </row>
    <row r="207" spans="1:13" ht="21.75" customHeight="1" thickBot="1">
      <c r="A207" s="134" t="s">
        <v>67</v>
      </c>
      <c r="B207" s="18" t="s">
        <v>380</v>
      </c>
      <c r="C207" s="25"/>
      <c r="D207" s="87"/>
      <c r="E207" s="87"/>
      <c r="F207" s="87"/>
      <c r="G207" s="87"/>
      <c r="H207" s="87"/>
      <c r="I207" s="144"/>
    </row>
    <row r="208" spans="1:13" ht="15.75" customHeight="1" thickBot="1">
      <c r="A208" s="134"/>
      <c r="B208" s="28" t="s">
        <v>165</v>
      </c>
      <c r="C208" s="11" t="s">
        <v>379</v>
      </c>
      <c r="D208" s="88"/>
      <c r="E208" s="88"/>
      <c r="F208" s="88"/>
      <c r="G208" s="88"/>
      <c r="H208" s="88"/>
      <c r="I208" s="144"/>
    </row>
    <row r="209" spans="1:9" ht="26.25" thickBot="1">
      <c r="A209" s="135"/>
      <c r="B209" s="10" t="s">
        <v>381</v>
      </c>
      <c r="C209" s="11" t="s">
        <v>379</v>
      </c>
      <c r="D209" s="86"/>
      <c r="E209" s="86"/>
      <c r="F209" s="86"/>
      <c r="G209" s="86"/>
      <c r="H209" s="86"/>
      <c r="I209" s="144"/>
    </row>
    <row r="210" spans="1:9" ht="88.5" customHeight="1" thickBot="1">
      <c r="A210" s="114"/>
      <c r="B210" s="10" t="s">
        <v>382</v>
      </c>
      <c r="C210" s="11" t="s">
        <v>379</v>
      </c>
      <c r="D210" s="86"/>
      <c r="E210" s="86"/>
      <c r="F210" s="86"/>
      <c r="G210" s="86"/>
      <c r="H210" s="86"/>
      <c r="I210" s="145"/>
    </row>
    <row r="211" spans="1:9" ht="62.25" customHeight="1" thickBot="1">
      <c r="A211" s="114" t="s">
        <v>68</v>
      </c>
      <c r="B211" s="117" t="s">
        <v>126</v>
      </c>
      <c r="C211" s="11" t="s">
        <v>379</v>
      </c>
      <c r="D211" s="85"/>
      <c r="E211" s="85"/>
      <c r="F211" s="85"/>
      <c r="G211" s="85"/>
      <c r="H211" s="85"/>
      <c r="I211" s="10" t="s">
        <v>228</v>
      </c>
    </row>
    <row r="212" spans="1:9" ht="168.75" customHeight="1" thickBot="1">
      <c r="A212" s="114">
        <v>3</v>
      </c>
      <c r="B212" s="11" t="s">
        <v>125</v>
      </c>
      <c r="C212" s="11" t="s">
        <v>383</v>
      </c>
      <c r="D212" s="85"/>
      <c r="E212" s="85"/>
      <c r="F212" s="85"/>
      <c r="G212" s="85"/>
      <c r="H212" s="85"/>
      <c r="I212" s="10" t="s">
        <v>229</v>
      </c>
    </row>
    <row r="213" spans="1:9" ht="39.75" customHeight="1" thickBot="1">
      <c r="A213" s="175" t="s">
        <v>130</v>
      </c>
      <c r="B213" s="175"/>
      <c r="C213" s="175"/>
      <c r="D213" s="175"/>
      <c r="E213" s="175"/>
      <c r="F213" s="175"/>
      <c r="G213" s="175"/>
      <c r="H213" s="175"/>
      <c r="I213" s="175"/>
    </row>
    <row r="214" spans="1:9" ht="15.75" thickBot="1">
      <c r="A214" s="157" t="s">
        <v>259</v>
      </c>
      <c r="B214" s="155" t="s">
        <v>260</v>
      </c>
      <c r="C214" s="155" t="s">
        <v>261</v>
      </c>
      <c r="D214" s="115" t="s">
        <v>262</v>
      </c>
      <c r="E214" s="155" t="s">
        <v>163</v>
      </c>
      <c r="F214" s="146" t="s">
        <v>265</v>
      </c>
      <c r="G214" s="147"/>
      <c r="H214" s="148"/>
      <c r="I214" s="155" t="s">
        <v>266</v>
      </c>
    </row>
    <row r="215" spans="1:9" ht="27" customHeight="1" thickBot="1">
      <c r="A215" s="158"/>
      <c r="B215" s="156"/>
      <c r="C215" s="156"/>
      <c r="D215" s="94" t="s">
        <v>263</v>
      </c>
      <c r="E215" s="156"/>
      <c r="F215" s="94" t="s">
        <v>267</v>
      </c>
      <c r="G215" s="94" t="s">
        <v>268</v>
      </c>
      <c r="H215" s="94" t="s">
        <v>269</v>
      </c>
      <c r="I215" s="156"/>
    </row>
    <row r="216" spans="1:9" ht="18.75" customHeight="1" thickBot="1">
      <c r="A216" s="116" t="s">
        <v>388</v>
      </c>
      <c r="B216" s="149" t="s">
        <v>385</v>
      </c>
      <c r="C216" s="150"/>
      <c r="D216" s="150"/>
      <c r="E216" s="150"/>
      <c r="F216" s="150"/>
      <c r="G216" s="150"/>
      <c r="H216" s="150"/>
      <c r="I216" s="151"/>
    </row>
    <row r="217" spans="1:9" ht="204.75" customHeight="1" thickBot="1">
      <c r="A217" s="129">
        <v>1</v>
      </c>
      <c r="B217" s="130" t="s">
        <v>386</v>
      </c>
      <c r="C217" s="11" t="s">
        <v>144</v>
      </c>
      <c r="D217" s="11"/>
      <c r="E217" s="11"/>
      <c r="F217" s="11"/>
      <c r="G217" s="11"/>
      <c r="H217" s="11"/>
      <c r="I217" s="10" t="s">
        <v>230</v>
      </c>
    </row>
    <row r="218" spans="1:9" ht="207.75" customHeight="1" thickBot="1">
      <c r="A218" s="129">
        <v>2</v>
      </c>
      <c r="B218" s="130" t="s">
        <v>231</v>
      </c>
      <c r="C218" s="117" t="s">
        <v>154</v>
      </c>
      <c r="D218" s="131"/>
      <c r="E218" s="131"/>
      <c r="F218" s="131"/>
      <c r="G218" s="131"/>
      <c r="H218" s="131"/>
      <c r="I218" s="119" t="s">
        <v>232</v>
      </c>
    </row>
    <row r="219" spans="1:9" ht="114" customHeight="1" thickBot="1">
      <c r="A219" s="114" t="s">
        <v>104</v>
      </c>
      <c r="B219" s="11" t="s">
        <v>233</v>
      </c>
      <c r="C219" s="117" t="s">
        <v>154</v>
      </c>
      <c r="D219" s="85"/>
      <c r="E219" s="85"/>
      <c r="F219" s="85"/>
      <c r="G219" s="85"/>
      <c r="H219" s="85"/>
      <c r="I219" s="119" t="s">
        <v>234</v>
      </c>
    </row>
    <row r="220" spans="1:9" ht="117" customHeight="1" thickBot="1">
      <c r="A220" s="129" t="s">
        <v>105</v>
      </c>
      <c r="B220" s="117" t="s">
        <v>235</v>
      </c>
      <c r="C220" s="117" t="s">
        <v>387</v>
      </c>
      <c r="D220" s="131"/>
      <c r="E220" s="131" t="e">
        <f>E219/E218*100</f>
        <v>#DIV/0!</v>
      </c>
      <c r="F220" s="131" t="e">
        <f>F219/F218*100</f>
        <v>#DIV/0!</v>
      </c>
      <c r="G220" s="131" t="e">
        <f>G219/G218*100</f>
        <v>#DIV/0!</v>
      </c>
      <c r="H220" s="131" t="e">
        <f>H219/H218*100</f>
        <v>#DIV/0!</v>
      </c>
      <c r="I220" s="130" t="s">
        <v>155</v>
      </c>
    </row>
    <row r="221" spans="1:9" ht="43.5" customHeight="1" thickBot="1">
      <c r="A221" s="164" t="s">
        <v>130</v>
      </c>
      <c r="B221" s="164"/>
      <c r="C221" s="164"/>
      <c r="D221" s="164"/>
      <c r="E221" s="164"/>
      <c r="F221" s="164"/>
      <c r="G221" s="164"/>
      <c r="H221" s="164"/>
      <c r="I221" s="164"/>
    </row>
    <row r="222" spans="1:9" ht="27" customHeight="1" thickBot="1">
      <c r="A222" s="157" t="s">
        <v>259</v>
      </c>
      <c r="B222" s="155" t="s">
        <v>260</v>
      </c>
      <c r="C222" s="155" t="s">
        <v>261</v>
      </c>
      <c r="D222" s="115" t="s">
        <v>262</v>
      </c>
      <c r="E222" s="155" t="s">
        <v>264</v>
      </c>
      <c r="F222" s="146" t="s">
        <v>265</v>
      </c>
      <c r="G222" s="147"/>
      <c r="H222" s="148"/>
      <c r="I222" s="155" t="s">
        <v>266</v>
      </c>
    </row>
    <row r="223" spans="1:9" ht="13.5" customHeight="1" thickBot="1">
      <c r="A223" s="158"/>
      <c r="B223" s="156"/>
      <c r="C223" s="156"/>
      <c r="D223" s="94" t="s">
        <v>263</v>
      </c>
      <c r="E223" s="156"/>
      <c r="F223" s="94" t="s">
        <v>267</v>
      </c>
      <c r="G223" s="94" t="s">
        <v>268</v>
      </c>
      <c r="H223" s="94" t="s">
        <v>269</v>
      </c>
      <c r="I223" s="156"/>
    </row>
    <row r="224" spans="1:9" ht="15" customHeight="1" thickBot="1">
      <c r="A224" s="116" t="s">
        <v>112</v>
      </c>
      <c r="B224" s="149" t="s">
        <v>194</v>
      </c>
      <c r="C224" s="150"/>
      <c r="D224" s="150"/>
      <c r="E224" s="150"/>
      <c r="F224" s="150"/>
      <c r="G224" s="150"/>
      <c r="H224" s="150"/>
      <c r="I224" s="151"/>
    </row>
    <row r="225" spans="1:9" ht="66" customHeight="1" thickBot="1">
      <c r="A225" s="114">
        <v>1</v>
      </c>
      <c r="B225" s="11" t="s">
        <v>389</v>
      </c>
      <c r="C225" s="11" t="s">
        <v>293</v>
      </c>
      <c r="D225" s="113">
        <f>D226+D243</f>
        <v>0</v>
      </c>
      <c r="E225" s="113">
        <f>E226+E243</f>
        <v>0</v>
      </c>
      <c r="F225" s="113">
        <f>F226+F243</f>
        <v>0</v>
      </c>
      <c r="G225" s="113">
        <f>G226+G243</f>
        <v>0</v>
      </c>
      <c r="H225" s="113">
        <f>H226+H243</f>
        <v>0</v>
      </c>
      <c r="I225" s="117" t="s">
        <v>390</v>
      </c>
    </row>
    <row r="226" spans="1:9" ht="27" customHeight="1" thickBot="1">
      <c r="A226" s="136" t="s">
        <v>47</v>
      </c>
      <c r="B226" s="137" t="s">
        <v>392</v>
      </c>
      <c r="C226" s="138" t="s">
        <v>293</v>
      </c>
      <c r="D226" s="11"/>
      <c r="E226" s="11"/>
      <c r="F226" s="11"/>
      <c r="G226" s="11"/>
      <c r="H226" s="11"/>
      <c r="I226" s="170" t="s">
        <v>391</v>
      </c>
    </row>
    <row r="227" spans="1:9" ht="51.75" customHeight="1" thickBot="1">
      <c r="A227" s="139"/>
      <c r="B227" s="11" t="s">
        <v>393</v>
      </c>
      <c r="C227" s="140"/>
      <c r="D227" s="11"/>
      <c r="E227" s="11"/>
      <c r="F227" s="11"/>
      <c r="G227" s="11"/>
      <c r="H227" s="11"/>
      <c r="I227" s="167"/>
    </row>
    <row r="228" spans="1:9" ht="26.25" thickBot="1">
      <c r="A228" s="114" t="s">
        <v>71</v>
      </c>
      <c r="B228" s="11" t="s">
        <v>394</v>
      </c>
      <c r="C228" s="11" t="s">
        <v>293</v>
      </c>
      <c r="D228" s="11"/>
      <c r="E228" s="11"/>
      <c r="F228" s="11"/>
      <c r="G228" s="11"/>
      <c r="H228" s="11"/>
      <c r="I228" s="117"/>
    </row>
    <row r="229" spans="1:9" ht="13.5" customHeight="1" thickBot="1">
      <c r="A229" s="173" t="s">
        <v>72</v>
      </c>
      <c r="B229" s="137" t="s">
        <v>395</v>
      </c>
      <c r="C229" s="166" t="s">
        <v>293</v>
      </c>
      <c r="D229" s="11"/>
      <c r="E229" s="11"/>
      <c r="F229" s="11"/>
      <c r="G229" s="11"/>
      <c r="H229" s="11"/>
      <c r="I229" s="166"/>
    </row>
    <row r="230" spans="1:9" ht="14.25" customHeight="1" thickBot="1">
      <c r="A230" s="174"/>
      <c r="B230" s="11" t="s">
        <v>286</v>
      </c>
      <c r="C230" s="167"/>
      <c r="D230" s="11"/>
      <c r="E230" s="11"/>
      <c r="F230" s="11"/>
      <c r="G230" s="11"/>
      <c r="H230" s="11"/>
      <c r="I230" s="167"/>
    </row>
    <row r="231" spans="1:9" ht="51.75" thickBot="1">
      <c r="A231" s="114" t="s">
        <v>396</v>
      </c>
      <c r="B231" s="11" t="s">
        <v>397</v>
      </c>
      <c r="C231" s="11" t="s">
        <v>293</v>
      </c>
      <c r="D231" s="11"/>
      <c r="E231" s="11"/>
      <c r="F231" s="11"/>
      <c r="G231" s="11"/>
      <c r="H231" s="11"/>
      <c r="I231" s="14"/>
    </row>
    <row r="232" spans="1:9" ht="39" thickBot="1">
      <c r="A232" s="114" t="s">
        <v>398</v>
      </c>
      <c r="B232" s="11" t="s">
        <v>399</v>
      </c>
      <c r="C232" s="11" t="s">
        <v>293</v>
      </c>
      <c r="D232" s="11"/>
      <c r="E232" s="11"/>
      <c r="F232" s="11"/>
      <c r="G232" s="11"/>
      <c r="H232" s="11"/>
      <c r="I232" s="166"/>
    </row>
    <row r="233" spans="1:9" ht="26.25" thickBot="1">
      <c r="A233" s="114" t="s">
        <v>400</v>
      </c>
      <c r="B233" s="11" t="s">
        <v>401</v>
      </c>
      <c r="C233" s="11" t="s">
        <v>293</v>
      </c>
      <c r="D233" s="11"/>
      <c r="E233" s="11"/>
      <c r="F233" s="11"/>
      <c r="G233" s="11"/>
      <c r="H233" s="11"/>
      <c r="I233" s="167"/>
    </row>
    <row r="234" spans="1:9" ht="15" customHeight="1" thickBot="1">
      <c r="A234" s="134" t="s">
        <v>73</v>
      </c>
      <c r="B234" s="137" t="s">
        <v>402</v>
      </c>
      <c r="C234" s="25" t="s">
        <v>293</v>
      </c>
      <c r="D234" s="11"/>
      <c r="E234" s="11"/>
      <c r="F234" s="11"/>
      <c r="G234" s="11"/>
      <c r="H234" s="11"/>
      <c r="I234" s="25"/>
    </row>
    <row r="235" spans="1:9" ht="15.75" thickBot="1">
      <c r="A235" s="114"/>
      <c r="B235" s="11" t="s">
        <v>286</v>
      </c>
      <c r="C235" s="14"/>
      <c r="D235" s="11"/>
      <c r="E235" s="11"/>
      <c r="F235" s="11"/>
      <c r="G235" s="11"/>
      <c r="H235" s="11"/>
      <c r="I235" s="14"/>
    </row>
    <row r="236" spans="1:9" ht="26.25" thickBot="1">
      <c r="A236" s="114" t="s">
        <v>403</v>
      </c>
      <c r="B236" s="11" t="s">
        <v>145</v>
      </c>
      <c r="C236" s="11" t="s">
        <v>293</v>
      </c>
      <c r="D236" s="11"/>
      <c r="E236" s="11"/>
      <c r="F236" s="11"/>
      <c r="G236" s="11"/>
      <c r="H236" s="11"/>
      <c r="I236" s="25"/>
    </row>
    <row r="237" spans="1:9" ht="26.25" thickBot="1">
      <c r="A237" s="114" t="s">
        <v>404</v>
      </c>
      <c r="B237" s="11" t="s">
        <v>405</v>
      </c>
      <c r="C237" s="11" t="s">
        <v>293</v>
      </c>
      <c r="D237" s="11"/>
      <c r="E237" s="11"/>
      <c r="F237" s="11"/>
      <c r="G237" s="11"/>
      <c r="H237" s="11"/>
      <c r="I237" s="14"/>
    </row>
    <row r="238" spans="1:9" ht="42" customHeight="1" thickBot="1">
      <c r="A238" s="114" t="s">
        <v>74</v>
      </c>
      <c r="B238" s="11" t="s">
        <v>406</v>
      </c>
      <c r="C238" s="11" t="s">
        <v>293</v>
      </c>
      <c r="D238" s="11"/>
      <c r="E238" s="11"/>
      <c r="F238" s="11"/>
      <c r="G238" s="11"/>
      <c r="H238" s="11"/>
      <c r="I238" s="25"/>
    </row>
    <row r="239" spans="1:9" ht="31.5" customHeight="1" thickBot="1">
      <c r="A239" s="114" t="s">
        <v>75</v>
      </c>
      <c r="B239" s="11" t="s">
        <v>407</v>
      </c>
      <c r="C239" s="11" t="s">
        <v>293</v>
      </c>
      <c r="D239" s="11"/>
      <c r="E239" s="11"/>
      <c r="F239" s="11"/>
      <c r="G239" s="11"/>
      <c r="H239" s="11"/>
      <c r="I239" s="14"/>
    </row>
    <row r="240" spans="1:9" ht="27.75" customHeight="1" thickBot="1">
      <c r="A240" s="114" t="s">
        <v>76</v>
      </c>
      <c r="B240" s="11" t="s">
        <v>408</v>
      </c>
      <c r="C240" s="11" t="s">
        <v>293</v>
      </c>
      <c r="D240" s="11"/>
      <c r="E240" s="11"/>
      <c r="F240" s="11"/>
      <c r="G240" s="11"/>
      <c r="H240" s="11"/>
      <c r="I240" s="25"/>
    </row>
    <row r="241" spans="1:9" ht="39" thickBot="1">
      <c r="A241" s="114" t="s">
        <v>77</v>
      </c>
      <c r="B241" s="11" t="s">
        <v>409</v>
      </c>
      <c r="C241" s="11" t="s">
        <v>293</v>
      </c>
      <c r="D241" s="11"/>
      <c r="E241" s="11"/>
      <c r="F241" s="11"/>
      <c r="G241" s="11"/>
      <c r="H241" s="11"/>
      <c r="I241" s="14"/>
    </row>
    <row r="242" spans="1:9" ht="26.25" thickBot="1">
      <c r="A242" s="114" t="s">
        <v>78</v>
      </c>
      <c r="B242" s="11" t="s">
        <v>410</v>
      </c>
      <c r="C242" s="11" t="s">
        <v>293</v>
      </c>
      <c r="D242" s="11"/>
      <c r="E242" s="11"/>
      <c r="F242" s="11"/>
      <c r="G242" s="11"/>
      <c r="H242" s="11"/>
      <c r="I242" s="166"/>
    </row>
    <row r="243" spans="1:9" ht="26.25" thickBot="1">
      <c r="A243" s="114" t="s">
        <v>48</v>
      </c>
      <c r="B243" s="11" t="s">
        <v>411</v>
      </c>
      <c r="C243" s="11" t="s">
        <v>293</v>
      </c>
      <c r="D243" s="11"/>
      <c r="E243" s="11"/>
      <c r="F243" s="11"/>
      <c r="G243" s="11"/>
      <c r="H243" s="11"/>
      <c r="I243" s="167"/>
    </row>
    <row r="244" spans="1:9" ht="26.25" thickBot="1">
      <c r="A244" s="114" t="s">
        <v>79</v>
      </c>
      <c r="B244" s="11" t="s">
        <v>412</v>
      </c>
      <c r="C244" s="11" t="s">
        <v>293</v>
      </c>
      <c r="D244" s="11"/>
      <c r="E244" s="11"/>
      <c r="F244" s="11"/>
      <c r="G244" s="11"/>
      <c r="H244" s="11"/>
      <c r="I244" s="166"/>
    </row>
    <row r="245" spans="1:9" ht="39" thickBot="1">
      <c r="A245" s="114" t="s">
        <v>80</v>
      </c>
      <c r="B245" s="11" t="s">
        <v>413</v>
      </c>
      <c r="C245" s="11" t="s">
        <v>293</v>
      </c>
      <c r="D245" s="11"/>
      <c r="E245" s="11"/>
      <c r="F245" s="11"/>
      <c r="G245" s="11"/>
      <c r="H245" s="11"/>
      <c r="I245" s="167"/>
    </row>
    <row r="246" spans="1:9" ht="30" customHeight="1" thickBot="1">
      <c r="A246" s="114" t="s">
        <v>81</v>
      </c>
      <c r="B246" s="11" t="s">
        <v>414</v>
      </c>
      <c r="C246" s="11" t="s">
        <v>293</v>
      </c>
      <c r="D246" s="11"/>
      <c r="E246" s="11"/>
      <c r="F246" s="11"/>
      <c r="G246" s="11"/>
      <c r="H246" s="11"/>
      <c r="I246" s="166"/>
    </row>
    <row r="247" spans="1:9" ht="26.25" thickBot="1">
      <c r="A247" s="114" t="s">
        <v>82</v>
      </c>
      <c r="B247" s="11" t="s">
        <v>415</v>
      </c>
      <c r="C247" s="11" t="s">
        <v>293</v>
      </c>
      <c r="D247" s="11"/>
      <c r="E247" s="11"/>
      <c r="F247" s="11"/>
      <c r="G247" s="11"/>
      <c r="H247" s="11"/>
      <c r="I247" s="167"/>
    </row>
    <row r="248" spans="1:9" ht="39" thickBot="1">
      <c r="A248" s="114">
        <v>2</v>
      </c>
      <c r="B248" s="11" t="s">
        <v>416</v>
      </c>
      <c r="C248" s="11" t="s">
        <v>293</v>
      </c>
      <c r="D248" s="113">
        <f>D249+D250+D251+D252+D253+D254+D255+D256+D257+D258</f>
        <v>0</v>
      </c>
      <c r="E248" s="113">
        <f>E249+E250+E251+E252+E253+E254+E255+E256+E257+E258</f>
        <v>0</v>
      </c>
      <c r="F248" s="113">
        <f>F249+F250+F251+F252+F253+F254+F255+F256+F257+F258</f>
        <v>0</v>
      </c>
      <c r="G248" s="113">
        <f>G249+G250+G251+G252+G253+G254+G255+G256+G257+G258</f>
        <v>0</v>
      </c>
      <c r="H248" s="113">
        <f>H249+H250+H251+H252+H253+H254+H255+H256+H257+H258</f>
        <v>0</v>
      </c>
      <c r="I248" s="166"/>
    </row>
    <row r="249" spans="1:9" ht="27.75" customHeight="1" thickBot="1">
      <c r="A249" s="114" t="s">
        <v>67</v>
      </c>
      <c r="B249" s="11" t="s">
        <v>417</v>
      </c>
      <c r="C249" s="11" t="s">
        <v>293</v>
      </c>
      <c r="D249" s="11"/>
      <c r="E249" s="11"/>
      <c r="F249" s="11"/>
      <c r="G249" s="11"/>
      <c r="H249" s="11"/>
      <c r="I249" s="167"/>
    </row>
    <row r="250" spans="1:9" ht="26.25" thickBot="1">
      <c r="A250" s="114" t="s">
        <v>68</v>
      </c>
      <c r="B250" s="11" t="s">
        <v>418</v>
      </c>
      <c r="C250" s="11" t="s">
        <v>293</v>
      </c>
      <c r="D250" s="11"/>
      <c r="E250" s="11"/>
      <c r="F250" s="11"/>
      <c r="G250" s="11"/>
      <c r="H250" s="11"/>
      <c r="I250" s="166"/>
    </row>
    <row r="251" spans="1:9" ht="51.75" thickBot="1">
      <c r="A251" s="114" t="s">
        <v>69</v>
      </c>
      <c r="B251" s="11" t="s">
        <v>419</v>
      </c>
      <c r="C251" s="11" t="s">
        <v>293</v>
      </c>
      <c r="D251" s="11"/>
      <c r="E251" s="11"/>
      <c r="F251" s="11"/>
      <c r="G251" s="11"/>
      <c r="H251" s="11"/>
      <c r="I251" s="167"/>
    </row>
    <row r="252" spans="1:9" ht="29.25" customHeight="1" thickBot="1">
      <c r="A252" s="114" t="s">
        <v>70</v>
      </c>
      <c r="B252" s="11" t="s">
        <v>420</v>
      </c>
      <c r="C252" s="11" t="s">
        <v>293</v>
      </c>
      <c r="D252" s="11"/>
      <c r="E252" s="11"/>
      <c r="F252" s="11"/>
      <c r="G252" s="11"/>
      <c r="H252" s="11"/>
      <c r="I252" s="166"/>
    </row>
    <row r="253" spans="1:9" ht="18" customHeight="1" thickBot="1">
      <c r="A253" s="114" t="s">
        <v>83</v>
      </c>
      <c r="B253" s="11" t="s">
        <v>421</v>
      </c>
      <c r="C253" s="11" t="s">
        <v>293</v>
      </c>
      <c r="D253" s="11"/>
      <c r="E253" s="11"/>
      <c r="F253" s="11"/>
      <c r="G253" s="11"/>
      <c r="H253" s="11"/>
      <c r="I253" s="167"/>
    </row>
    <row r="254" spans="1:9" ht="26.25" thickBot="1">
      <c r="A254" s="114" t="s">
        <v>84</v>
      </c>
      <c r="B254" s="11" t="s">
        <v>179</v>
      </c>
      <c r="C254" s="11" t="s">
        <v>293</v>
      </c>
      <c r="D254" s="11"/>
      <c r="E254" s="11"/>
      <c r="F254" s="11"/>
      <c r="G254" s="11"/>
      <c r="H254" s="11"/>
      <c r="I254" s="166"/>
    </row>
    <row r="255" spans="1:9" ht="28.5" customHeight="1" thickBot="1">
      <c r="A255" s="114" t="s">
        <v>85</v>
      </c>
      <c r="B255" s="11" t="s">
        <v>180</v>
      </c>
      <c r="C255" s="11" t="s">
        <v>293</v>
      </c>
      <c r="D255" s="11"/>
      <c r="E255" s="11"/>
      <c r="F255" s="11"/>
      <c r="G255" s="11"/>
      <c r="H255" s="11"/>
      <c r="I255" s="167"/>
    </row>
    <row r="256" spans="1:9" ht="24.75" customHeight="1" thickBot="1">
      <c r="A256" s="114" t="s">
        <v>86</v>
      </c>
      <c r="B256" s="11" t="s">
        <v>181</v>
      </c>
      <c r="C256" s="11" t="s">
        <v>293</v>
      </c>
      <c r="D256" s="11"/>
      <c r="E256" s="11"/>
      <c r="F256" s="11"/>
      <c r="G256" s="11"/>
      <c r="H256" s="11"/>
      <c r="I256" s="166"/>
    </row>
    <row r="257" spans="1:9" ht="26.25" thickBot="1">
      <c r="A257" s="114" t="s">
        <v>87</v>
      </c>
      <c r="B257" s="11" t="s">
        <v>182</v>
      </c>
      <c r="C257" s="11" t="s">
        <v>293</v>
      </c>
      <c r="D257" s="11"/>
      <c r="E257" s="11"/>
      <c r="F257" s="11"/>
      <c r="G257" s="11"/>
      <c r="H257" s="11"/>
      <c r="I257" s="167"/>
    </row>
    <row r="258" spans="1:9" ht="27.75" customHeight="1" thickBot="1">
      <c r="A258" s="114" t="s">
        <v>88</v>
      </c>
      <c r="B258" s="11" t="s">
        <v>422</v>
      </c>
      <c r="C258" s="11" t="s">
        <v>293</v>
      </c>
      <c r="D258" s="11"/>
      <c r="E258" s="11"/>
      <c r="F258" s="11"/>
      <c r="G258" s="11"/>
      <c r="H258" s="11"/>
      <c r="I258" s="166"/>
    </row>
    <row r="259" spans="1:9" ht="39" thickBot="1">
      <c r="A259" s="114">
        <v>3</v>
      </c>
      <c r="B259" s="11" t="s">
        <v>423</v>
      </c>
      <c r="C259" s="11" t="s">
        <v>293</v>
      </c>
      <c r="D259" s="113">
        <f>D225-D248</f>
        <v>0</v>
      </c>
      <c r="E259" s="113">
        <f>E225-E248</f>
        <v>0</v>
      </c>
      <c r="F259" s="113">
        <f>F225-F248</f>
        <v>0</v>
      </c>
      <c r="G259" s="113">
        <f>G225-G248</f>
        <v>0</v>
      </c>
      <c r="H259" s="113">
        <f>H225-H248</f>
        <v>0</v>
      </c>
      <c r="I259" s="167"/>
    </row>
    <row r="260" spans="1:9" ht="39" thickBot="1">
      <c r="A260" s="114" t="s">
        <v>105</v>
      </c>
      <c r="B260" s="141" t="s">
        <v>159</v>
      </c>
      <c r="C260" s="11" t="s">
        <v>293</v>
      </c>
      <c r="D260" s="11"/>
      <c r="E260" s="11"/>
      <c r="F260" s="11"/>
      <c r="G260" s="11"/>
      <c r="H260" s="11"/>
      <c r="I260" s="11" t="s">
        <v>161</v>
      </c>
    </row>
    <row r="261" spans="1:9" ht="43.5" customHeight="1" thickBot="1">
      <c r="A261" s="164" t="s">
        <v>130</v>
      </c>
      <c r="B261" s="164"/>
      <c r="C261" s="164"/>
      <c r="D261" s="164"/>
      <c r="E261" s="164"/>
      <c r="F261" s="164"/>
      <c r="G261" s="164"/>
      <c r="H261" s="164"/>
      <c r="I261" s="164"/>
    </row>
    <row r="262" spans="1:9" ht="15.75" thickBot="1">
      <c r="A262" s="157" t="s">
        <v>259</v>
      </c>
      <c r="B262" s="155" t="s">
        <v>260</v>
      </c>
      <c r="C262" s="155" t="s">
        <v>261</v>
      </c>
      <c r="D262" s="115" t="s">
        <v>262</v>
      </c>
      <c r="E262" s="155" t="s">
        <v>264</v>
      </c>
      <c r="F262" s="146" t="s">
        <v>265</v>
      </c>
      <c r="G262" s="147"/>
      <c r="H262" s="148"/>
      <c r="I262" s="155" t="s">
        <v>266</v>
      </c>
    </row>
    <row r="263" spans="1:9" ht="24" customHeight="1" thickBot="1">
      <c r="A263" s="158"/>
      <c r="B263" s="156"/>
      <c r="C263" s="156"/>
      <c r="D263" s="94" t="s">
        <v>263</v>
      </c>
      <c r="E263" s="156"/>
      <c r="F263" s="94" t="s">
        <v>267</v>
      </c>
      <c r="G263" s="94" t="s">
        <v>268</v>
      </c>
      <c r="H263" s="94" t="s">
        <v>269</v>
      </c>
      <c r="I263" s="156"/>
    </row>
    <row r="264" spans="1:9" ht="15.75" thickBot="1">
      <c r="A264" s="116" t="s">
        <v>384</v>
      </c>
      <c r="B264" s="149" t="s">
        <v>8</v>
      </c>
      <c r="C264" s="150"/>
      <c r="D264" s="150"/>
      <c r="E264" s="150"/>
      <c r="F264" s="150"/>
      <c r="G264" s="150"/>
      <c r="H264" s="150"/>
      <c r="I264" s="151"/>
    </row>
    <row r="265" spans="1:9" ht="51.75" thickBot="1">
      <c r="A265" s="114">
        <v>1</v>
      </c>
      <c r="B265" s="11" t="s">
        <v>9</v>
      </c>
      <c r="C265" s="11"/>
      <c r="D265" s="85"/>
      <c r="E265" s="85"/>
      <c r="F265" s="85"/>
      <c r="G265" s="85"/>
      <c r="H265" s="85"/>
      <c r="I265" s="166" t="s">
        <v>160</v>
      </c>
    </row>
    <row r="266" spans="1:9" ht="15.75" thickBot="1">
      <c r="A266" s="114" t="s">
        <v>47</v>
      </c>
      <c r="B266" s="11" t="s">
        <v>10</v>
      </c>
      <c r="C266" s="11" t="s">
        <v>11</v>
      </c>
      <c r="D266" s="85"/>
      <c r="E266" s="85"/>
      <c r="F266" s="85"/>
      <c r="G266" s="85"/>
      <c r="H266" s="85"/>
      <c r="I266" s="170"/>
    </row>
    <row r="267" spans="1:9" ht="15.75" thickBot="1">
      <c r="A267" s="114" t="s">
        <v>48</v>
      </c>
      <c r="B267" s="11" t="s">
        <v>12</v>
      </c>
      <c r="C267" s="11" t="s">
        <v>11</v>
      </c>
      <c r="D267" s="85"/>
      <c r="E267" s="85"/>
      <c r="F267" s="85"/>
      <c r="G267" s="85"/>
      <c r="H267" s="85"/>
      <c r="I267" s="170"/>
    </row>
    <row r="268" spans="1:9" ht="28.5" customHeight="1" thickBot="1">
      <c r="A268" s="9" t="s">
        <v>49</v>
      </c>
      <c r="B268" s="10" t="s">
        <v>13</v>
      </c>
      <c r="C268" s="11" t="s">
        <v>11</v>
      </c>
      <c r="D268" s="85"/>
      <c r="E268" s="85"/>
      <c r="F268" s="85"/>
      <c r="G268" s="85"/>
      <c r="H268" s="85"/>
      <c r="I268" s="170"/>
    </row>
    <row r="269" spans="1:9" ht="39.75" customHeight="1" thickBot="1">
      <c r="A269" s="9" t="s">
        <v>50</v>
      </c>
      <c r="B269" s="10" t="s">
        <v>14</v>
      </c>
      <c r="C269" s="11" t="s">
        <v>157</v>
      </c>
      <c r="D269" s="85"/>
      <c r="E269" s="85"/>
      <c r="F269" s="85"/>
      <c r="G269" s="85"/>
      <c r="H269" s="85"/>
      <c r="I269" s="170"/>
    </row>
    <row r="270" spans="1:9" ht="30" customHeight="1" thickBot="1">
      <c r="A270" s="114" t="s">
        <v>51</v>
      </c>
      <c r="B270" s="11" t="s">
        <v>15</v>
      </c>
      <c r="C270" s="11" t="s">
        <v>4</v>
      </c>
      <c r="D270" s="85"/>
      <c r="E270" s="85"/>
      <c r="F270" s="85"/>
      <c r="G270" s="85"/>
      <c r="H270" s="85"/>
      <c r="I270" s="170"/>
    </row>
    <row r="271" spans="1:9" ht="45.75" customHeight="1" thickBot="1">
      <c r="A271" s="114" t="s">
        <v>52</v>
      </c>
      <c r="B271" s="11" t="s">
        <v>16</v>
      </c>
      <c r="C271" s="11"/>
      <c r="D271" s="85"/>
      <c r="E271" s="85"/>
      <c r="F271" s="85"/>
      <c r="G271" s="85"/>
      <c r="H271" s="85"/>
      <c r="I271" s="167"/>
    </row>
    <row r="272" spans="1:9" ht="39" thickBot="1">
      <c r="A272" s="114">
        <v>2</v>
      </c>
      <c r="B272" s="11" t="s">
        <v>17</v>
      </c>
      <c r="C272" s="11" t="s">
        <v>278</v>
      </c>
      <c r="D272" s="85"/>
      <c r="E272" s="85"/>
      <c r="F272" s="85"/>
      <c r="G272" s="85"/>
      <c r="H272" s="85"/>
      <c r="I272" s="166" t="s">
        <v>143</v>
      </c>
    </row>
    <row r="273" spans="1:9" ht="30.75" customHeight="1" thickBot="1">
      <c r="A273" s="114">
        <v>3</v>
      </c>
      <c r="B273" s="11" t="s">
        <v>18</v>
      </c>
      <c r="C273" s="11" t="s">
        <v>278</v>
      </c>
      <c r="D273" s="85">
        <f>D274+D275+D276+D277</f>
        <v>0</v>
      </c>
      <c r="E273" s="85">
        <f>E274+E275+E276+E277</f>
        <v>0</v>
      </c>
      <c r="F273" s="85">
        <f>F274+F275+F276+F277</f>
        <v>0</v>
      </c>
      <c r="G273" s="85">
        <f>G274+G275+G276+G277</f>
        <v>0</v>
      </c>
      <c r="H273" s="85">
        <f>H274+H275+H276+H277</f>
        <v>0</v>
      </c>
      <c r="I273" s="170"/>
    </row>
    <row r="274" spans="1:9" ht="15.75" thickBot="1">
      <c r="A274" s="9" t="s">
        <v>53</v>
      </c>
      <c r="B274" s="10" t="s">
        <v>19</v>
      </c>
      <c r="C274" s="11" t="s">
        <v>278</v>
      </c>
      <c r="D274" s="85"/>
      <c r="E274" s="85"/>
      <c r="F274" s="85"/>
      <c r="G274" s="85"/>
      <c r="H274" s="85"/>
      <c r="I274" s="170"/>
    </row>
    <row r="275" spans="1:9" ht="26.25" thickBot="1">
      <c r="A275" s="9" t="s">
        <v>54</v>
      </c>
      <c r="B275" s="10" t="s">
        <v>20</v>
      </c>
      <c r="C275" s="11" t="s">
        <v>278</v>
      </c>
      <c r="D275" s="85"/>
      <c r="E275" s="85"/>
      <c r="F275" s="85"/>
      <c r="G275" s="85"/>
      <c r="H275" s="85"/>
      <c r="I275" s="170"/>
    </row>
    <row r="276" spans="1:9" ht="26.25" thickBot="1">
      <c r="A276" s="9" t="s">
        <v>55</v>
      </c>
      <c r="B276" s="10" t="s">
        <v>21</v>
      </c>
      <c r="C276" s="11" t="s">
        <v>278</v>
      </c>
      <c r="D276" s="85"/>
      <c r="E276" s="85"/>
      <c r="F276" s="85"/>
      <c r="G276" s="85"/>
      <c r="H276" s="85"/>
      <c r="I276" s="170"/>
    </row>
    <row r="277" spans="1:9" ht="26.25" thickBot="1">
      <c r="A277" s="9" t="s">
        <v>56</v>
      </c>
      <c r="B277" s="10" t="s">
        <v>22</v>
      </c>
      <c r="C277" s="11" t="s">
        <v>278</v>
      </c>
      <c r="D277" s="85"/>
      <c r="E277" s="85"/>
      <c r="F277" s="85"/>
      <c r="G277" s="85"/>
      <c r="H277" s="85"/>
      <c r="I277" s="167"/>
    </row>
    <row r="278" spans="1:9" ht="26.25" thickBot="1">
      <c r="A278" s="9">
        <v>4</v>
      </c>
      <c r="B278" s="10" t="s">
        <v>23</v>
      </c>
      <c r="C278" s="11" t="s">
        <v>278</v>
      </c>
      <c r="D278" s="85">
        <f>D279+D280</f>
        <v>0</v>
      </c>
      <c r="E278" s="85">
        <f>E279+E280</f>
        <v>0</v>
      </c>
      <c r="F278" s="85">
        <f>F279+F280</f>
        <v>0</v>
      </c>
      <c r="G278" s="85">
        <f>G279+G280</f>
        <v>0</v>
      </c>
      <c r="H278" s="85">
        <f>H279+H280</f>
        <v>0</v>
      </c>
      <c r="I278" s="166" t="s">
        <v>24</v>
      </c>
    </row>
    <row r="279" spans="1:9" ht="15" customHeight="1" thickBot="1">
      <c r="A279" s="9" t="s">
        <v>89</v>
      </c>
      <c r="B279" s="10" t="s">
        <v>21</v>
      </c>
      <c r="C279" s="11" t="s">
        <v>278</v>
      </c>
      <c r="D279" s="85"/>
      <c r="E279" s="85"/>
      <c r="F279" s="85"/>
      <c r="G279" s="85"/>
      <c r="H279" s="85"/>
      <c r="I279" s="170"/>
    </row>
    <row r="280" spans="1:9" ht="15" customHeight="1" thickBot="1">
      <c r="A280" s="9" t="s">
        <v>90</v>
      </c>
      <c r="B280" s="10" t="s">
        <v>25</v>
      </c>
      <c r="C280" s="11" t="s">
        <v>278</v>
      </c>
      <c r="D280" s="85"/>
      <c r="E280" s="85"/>
      <c r="F280" s="85"/>
      <c r="G280" s="85"/>
      <c r="H280" s="85"/>
      <c r="I280" s="167"/>
    </row>
    <row r="281" spans="1:9" ht="29.25" customHeight="1" thickBot="1">
      <c r="A281" s="9">
        <v>5</v>
      </c>
      <c r="B281" s="10" t="s">
        <v>26</v>
      </c>
      <c r="C281" s="11"/>
      <c r="D281" s="85"/>
      <c r="E281" s="85"/>
      <c r="F281" s="85"/>
      <c r="G281" s="85"/>
      <c r="H281" s="85"/>
      <c r="I281" s="166" t="s">
        <v>27</v>
      </c>
    </row>
    <row r="282" spans="1:9" ht="26.25" thickBot="1">
      <c r="A282" s="9" t="s">
        <v>91</v>
      </c>
      <c r="B282" s="10" t="s">
        <v>28</v>
      </c>
      <c r="C282" s="11" t="s">
        <v>29</v>
      </c>
      <c r="D282" s="85"/>
      <c r="E282" s="85"/>
      <c r="F282" s="85"/>
      <c r="G282" s="85"/>
      <c r="H282" s="85"/>
      <c r="I282" s="170"/>
    </row>
    <row r="283" spans="1:9" ht="39" thickBot="1">
      <c r="A283" s="9" t="s">
        <v>92</v>
      </c>
      <c r="B283" s="10" t="s">
        <v>30</v>
      </c>
      <c r="C283" s="11" t="s">
        <v>31</v>
      </c>
      <c r="D283" s="85"/>
      <c r="E283" s="85"/>
      <c r="F283" s="85"/>
      <c r="G283" s="85"/>
      <c r="H283" s="85"/>
      <c r="I283" s="170"/>
    </row>
    <row r="284" spans="1:9" ht="39" thickBot="1">
      <c r="A284" s="9" t="s">
        <v>93</v>
      </c>
      <c r="B284" s="10" t="s">
        <v>32</v>
      </c>
      <c r="C284" s="11" t="s">
        <v>31</v>
      </c>
      <c r="D284" s="85"/>
      <c r="E284" s="85"/>
      <c r="F284" s="85"/>
      <c r="G284" s="85"/>
      <c r="H284" s="85"/>
      <c r="I284" s="170"/>
    </row>
    <row r="285" spans="1:9" ht="26.25" thickBot="1">
      <c r="A285" s="9" t="s">
        <v>94</v>
      </c>
      <c r="B285" s="10" t="s">
        <v>33</v>
      </c>
      <c r="C285" s="11" t="s">
        <v>34</v>
      </c>
      <c r="D285" s="85"/>
      <c r="E285" s="85"/>
      <c r="F285" s="85"/>
      <c r="G285" s="85"/>
      <c r="H285" s="85"/>
      <c r="I285" s="170"/>
    </row>
    <row r="286" spans="1:9" ht="26.25" thickBot="1">
      <c r="A286" s="9" t="s">
        <v>95</v>
      </c>
      <c r="B286" s="10" t="s">
        <v>35</v>
      </c>
      <c r="C286" s="11" t="s">
        <v>34</v>
      </c>
      <c r="D286" s="85"/>
      <c r="E286" s="85"/>
      <c r="F286" s="85"/>
      <c r="G286" s="85"/>
      <c r="H286" s="85"/>
      <c r="I286" s="170"/>
    </row>
    <row r="287" spans="1:9" ht="51.75" thickBot="1">
      <c r="A287" s="114" t="s">
        <v>96</v>
      </c>
      <c r="B287" s="11" t="s">
        <v>36</v>
      </c>
      <c r="C287" s="11" t="s">
        <v>37</v>
      </c>
      <c r="D287" s="85"/>
      <c r="E287" s="85"/>
      <c r="F287" s="85"/>
      <c r="G287" s="85"/>
      <c r="H287" s="85"/>
      <c r="I287" s="170"/>
    </row>
    <row r="288" spans="1:9" ht="26.25" thickBot="1">
      <c r="A288" s="114" t="s">
        <v>97</v>
      </c>
      <c r="B288" s="11" t="s">
        <v>38</v>
      </c>
      <c r="C288" s="11" t="s">
        <v>39</v>
      </c>
      <c r="D288" s="85"/>
      <c r="E288" s="85"/>
      <c r="F288" s="85"/>
      <c r="G288" s="85"/>
      <c r="H288" s="85"/>
      <c r="I288" s="170"/>
    </row>
    <row r="289" spans="1:9" ht="26.25" thickBot="1">
      <c r="A289" s="114" t="s">
        <v>98</v>
      </c>
      <c r="B289" s="11" t="s">
        <v>40</v>
      </c>
      <c r="C289" s="11" t="s">
        <v>39</v>
      </c>
      <c r="D289" s="85"/>
      <c r="E289" s="85"/>
      <c r="F289" s="85"/>
      <c r="G289" s="85"/>
      <c r="H289" s="85"/>
      <c r="I289" s="170"/>
    </row>
    <row r="290" spans="1:9" ht="39" thickBot="1">
      <c r="A290" s="114" t="s">
        <v>99</v>
      </c>
      <c r="B290" s="11" t="s">
        <v>41</v>
      </c>
      <c r="C290" s="11" t="s">
        <v>42</v>
      </c>
      <c r="D290" s="85"/>
      <c r="E290" s="85"/>
      <c r="F290" s="85"/>
      <c r="G290" s="85"/>
      <c r="H290" s="85"/>
      <c r="I290" s="167"/>
    </row>
    <row r="291" spans="1:9" ht="52.5" customHeight="1" thickBot="1">
      <c r="A291" s="114">
        <v>6</v>
      </c>
      <c r="B291" s="11" t="s">
        <v>43</v>
      </c>
      <c r="C291" s="11" t="s">
        <v>44</v>
      </c>
      <c r="D291" s="11"/>
      <c r="E291" s="11"/>
      <c r="F291" s="11"/>
      <c r="G291" s="11"/>
      <c r="H291" s="11"/>
      <c r="I291" s="11" t="s">
        <v>236</v>
      </c>
    </row>
    <row r="292" spans="1:9" ht="16.5" customHeight="1"/>
    <row r="293" spans="1:9" ht="32.25" customHeight="1">
      <c r="A293" s="168" t="s">
        <v>45</v>
      </c>
      <c r="B293" s="168"/>
      <c r="C293" s="168"/>
      <c r="D293" s="168"/>
      <c r="E293" s="168"/>
      <c r="F293" s="168"/>
      <c r="G293" s="168"/>
      <c r="H293" s="168"/>
      <c r="I293" s="168"/>
    </row>
    <row r="294" spans="1:9" ht="42.75" customHeight="1">
      <c r="A294" s="168" t="s">
        <v>156</v>
      </c>
      <c r="B294" s="168"/>
      <c r="C294" s="168"/>
      <c r="D294" s="168"/>
      <c r="E294" s="168"/>
      <c r="F294" s="168"/>
      <c r="G294" s="168"/>
      <c r="H294" s="168"/>
      <c r="I294" s="168"/>
    </row>
    <row r="295" spans="1:9" ht="60" customHeight="1">
      <c r="A295" s="168" t="s">
        <v>46</v>
      </c>
      <c r="B295" s="168"/>
      <c r="C295" s="168"/>
      <c r="D295" s="168"/>
      <c r="E295" s="168"/>
      <c r="F295" s="168"/>
      <c r="G295" s="168"/>
      <c r="H295" s="168"/>
      <c r="I295" s="168"/>
    </row>
    <row r="296" spans="1:9">
      <c r="A296" s="142"/>
      <c r="B296" s="142"/>
      <c r="C296" s="142"/>
      <c r="D296" s="142"/>
      <c r="E296" s="142"/>
      <c r="F296" s="142"/>
      <c r="G296" s="142"/>
      <c r="H296" s="142"/>
      <c r="I296" s="142"/>
    </row>
  </sheetData>
  <mergeCells count="179">
    <mergeCell ref="I172:I173"/>
    <mergeCell ref="I124:I156"/>
    <mergeCell ref="I168:I170"/>
    <mergeCell ref="E95:E96"/>
    <mergeCell ref="I159:I160"/>
    <mergeCell ref="A120:I120"/>
    <mergeCell ref="C95:C96"/>
    <mergeCell ref="I101:I103"/>
    <mergeCell ref="F95:H95"/>
    <mergeCell ref="I95:I96"/>
    <mergeCell ref="J49:K49"/>
    <mergeCell ref="I6:I12"/>
    <mergeCell ref="F22:H22"/>
    <mergeCell ref="I111:I113"/>
    <mergeCell ref="K189:L189"/>
    <mergeCell ref="I162:I164"/>
    <mergeCell ref="B174:I174"/>
    <mergeCell ref="B172:B173"/>
    <mergeCell ref="E172:E173"/>
    <mergeCell ref="J188:K188"/>
    <mergeCell ref="J2:K2"/>
    <mergeCell ref="K3:L3"/>
    <mergeCell ref="J9:K9"/>
    <mergeCell ref="K10:L10"/>
    <mergeCell ref="J16:K16"/>
    <mergeCell ref="K17:L17"/>
    <mergeCell ref="I39:I41"/>
    <mergeCell ref="A42:A44"/>
    <mergeCell ref="I42:I44"/>
    <mergeCell ref="I45:I47"/>
    <mergeCell ref="I22:I23"/>
    <mergeCell ref="I36:I37"/>
    <mergeCell ref="B38:I38"/>
    <mergeCell ref="E36:E37"/>
    <mergeCell ref="B24:I24"/>
    <mergeCell ref="A36:A37"/>
    <mergeCell ref="A45:A47"/>
    <mergeCell ref="A39:A41"/>
    <mergeCell ref="I105:I110"/>
    <mergeCell ref="I98:I100"/>
    <mergeCell ref="I17:I18"/>
    <mergeCell ref="A49:A51"/>
    <mergeCell ref="I49:I90"/>
    <mergeCell ref="A52:A54"/>
    <mergeCell ref="A79:A81"/>
    <mergeCell ref="F3:H3"/>
    <mergeCell ref="I3:I4"/>
    <mergeCell ref="B5:I5"/>
    <mergeCell ref="B3:B4"/>
    <mergeCell ref="C3:C4"/>
    <mergeCell ref="A85:A87"/>
    <mergeCell ref="A70:A72"/>
    <mergeCell ref="A64:A66"/>
    <mergeCell ref="A58:A60"/>
    <mergeCell ref="A55:A57"/>
    <mergeCell ref="I14:I15"/>
    <mergeCell ref="B36:B37"/>
    <mergeCell ref="A11:A12"/>
    <mergeCell ref="A22:A23"/>
    <mergeCell ref="C22:C23"/>
    <mergeCell ref="E22:E23"/>
    <mergeCell ref="B22:B23"/>
    <mergeCell ref="C36:C37"/>
    <mergeCell ref="F36:H36"/>
    <mergeCell ref="A35:I35"/>
    <mergeCell ref="F172:H172"/>
    <mergeCell ref="C121:C122"/>
    <mergeCell ref="A6:A8"/>
    <mergeCell ref="A91:A93"/>
    <mergeCell ref="A73:A75"/>
    <mergeCell ref="A76:A78"/>
    <mergeCell ref="A61:A63"/>
    <mergeCell ref="A67:A69"/>
    <mergeCell ref="A88:A90"/>
    <mergeCell ref="A82:A84"/>
    <mergeCell ref="C199:C200"/>
    <mergeCell ref="B202:B203"/>
    <mergeCell ref="K50:L50"/>
    <mergeCell ref="A94:I94"/>
    <mergeCell ref="I91:I93"/>
    <mergeCell ref="A172:A173"/>
    <mergeCell ref="A171:I171"/>
    <mergeCell ref="E159:E160"/>
    <mergeCell ref="A162:A164"/>
    <mergeCell ref="A165:A167"/>
    <mergeCell ref="I222:I223"/>
    <mergeCell ref="F222:H222"/>
    <mergeCell ref="C229:C230"/>
    <mergeCell ref="C214:C215"/>
    <mergeCell ref="I175:I184"/>
    <mergeCell ref="A213:I213"/>
    <mergeCell ref="G202:G203"/>
    <mergeCell ref="H202:H203"/>
    <mergeCell ref="F199:H199"/>
    <mergeCell ref="E199:E200"/>
    <mergeCell ref="A229:A230"/>
    <mergeCell ref="A221:I221"/>
    <mergeCell ref="A222:A223"/>
    <mergeCell ref="E222:E223"/>
    <mergeCell ref="C202:C203"/>
    <mergeCell ref="D202:D203"/>
    <mergeCell ref="I226:I227"/>
    <mergeCell ref="I229:I230"/>
    <mergeCell ref="C222:C223"/>
    <mergeCell ref="B224:I224"/>
    <mergeCell ref="A202:A205"/>
    <mergeCell ref="A214:A215"/>
    <mergeCell ref="I202:I205"/>
    <mergeCell ref="I206:I210"/>
    <mergeCell ref="E214:E215"/>
    <mergeCell ref="B214:B215"/>
    <mergeCell ref="F202:F203"/>
    <mergeCell ref="E202:E203"/>
    <mergeCell ref="A293:I293"/>
    <mergeCell ref="I278:I280"/>
    <mergeCell ref="I281:I290"/>
    <mergeCell ref="I265:I271"/>
    <mergeCell ref="I256:I257"/>
    <mergeCell ref="A261:I261"/>
    <mergeCell ref="A262:A263"/>
    <mergeCell ref="B262:B263"/>
    <mergeCell ref="I272:I277"/>
    <mergeCell ref="F214:H214"/>
    <mergeCell ref="I214:I215"/>
    <mergeCell ref="I199:I200"/>
    <mergeCell ref="B121:B122"/>
    <mergeCell ref="F262:H262"/>
    <mergeCell ref="I262:I263"/>
    <mergeCell ref="C262:C263"/>
    <mergeCell ref="E262:E263"/>
    <mergeCell ref="B216:I216"/>
    <mergeCell ref="B222:B223"/>
    <mergeCell ref="I248:I249"/>
    <mergeCell ref="I185:I197"/>
    <mergeCell ref="I242:I243"/>
    <mergeCell ref="A198:I198"/>
    <mergeCell ref="A1:I1"/>
    <mergeCell ref="A295:I295"/>
    <mergeCell ref="A2:I2"/>
    <mergeCell ref="I232:I233"/>
    <mergeCell ref="I29:I31"/>
    <mergeCell ref="B264:I264"/>
    <mergeCell ref="I254:I255"/>
    <mergeCell ref="I258:I259"/>
    <mergeCell ref="A294:I294"/>
    <mergeCell ref="A199:A200"/>
    <mergeCell ref="B199:B200"/>
    <mergeCell ref="A175:A177"/>
    <mergeCell ref="I250:I251"/>
    <mergeCell ref="I252:I253"/>
    <mergeCell ref="I244:I245"/>
    <mergeCell ref="I246:I247"/>
    <mergeCell ref="A3:A4"/>
    <mergeCell ref="A168:A170"/>
    <mergeCell ref="A158:I158"/>
    <mergeCell ref="A159:A160"/>
    <mergeCell ref="B159:B160"/>
    <mergeCell ref="C159:C160"/>
    <mergeCell ref="A121:A122"/>
    <mergeCell ref="B97:I97"/>
    <mergeCell ref="A9:A10"/>
    <mergeCell ref="A21:I21"/>
    <mergeCell ref="B95:B96"/>
    <mergeCell ref="A101:A103"/>
    <mergeCell ref="A111:A113"/>
    <mergeCell ref="A118:A119"/>
    <mergeCell ref="A95:A96"/>
    <mergeCell ref="C172:C173"/>
    <mergeCell ref="A116:A117"/>
    <mergeCell ref="B123:I123"/>
    <mergeCell ref="I114:I119"/>
    <mergeCell ref="I121:I122"/>
    <mergeCell ref="I165:I167"/>
    <mergeCell ref="F159:H159"/>
    <mergeCell ref="B161:I161"/>
    <mergeCell ref="F121:H121"/>
    <mergeCell ref="A98:A100"/>
    <mergeCell ref="A114:A115"/>
    <mergeCell ref="E121:E122"/>
  </mergeCells>
  <phoneticPr fontId="19" type="noConversion"/>
  <hyperlinks>
    <hyperlink ref="B41" location="_ftn1" display="_ftn1"/>
    <hyperlink ref="B43" location="_ftn2" display="_ftn2"/>
    <hyperlink ref="C43" location="_ftn3" display="_ftn3"/>
    <hyperlink ref="A293" location="_ftnref1" display="_ftnref1"/>
    <hyperlink ref="A294" location="_ftnref2" display="_ftnref2"/>
    <hyperlink ref="A295" location="_ftnref3" display="_ftnref3"/>
  </hyperlinks>
  <pageMargins left="0.7" right="0.7" top="0.75" bottom="0.75" header="0.3" footer="0.3"/>
  <pageSetup paperSize="9" scale="57" fitToHeight="0" orientation="portrait" r:id="rId1"/>
  <rowBreaks count="10" manualBreakCount="10">
    <brk id="20" max="16383" man="1"/>
    <brk id="34" max="16383" man="1"/>
    <brk id="93" max="16383" man="1"/>
    <brk id="119" max="16383" man="1"/>
    <brk id="157" max="16383" man="1"/>
    <brk id="170" max="16383" man="1"/>
    <brk id="197" max="16383" man="1"/>
    <brk id="212" max="16383" man="1"/>
    <brk id="220" max="16383" man="1"/>
    <brk id="260" max="16383" man="1"/>
  </rowBreaks>
  <legacyDrawing r:id="rId2"/>
  <oleObjects>
    <oleObject progId="Equation.3" shapeId="1032" r:id="rId3"/>
    <oleObject progId="Equation.3" shapeId="1031" r:id="rId4"/>
    <oleObject progId="Equation.3" shapeId="1030" r:id="rId5"/>
    <oleObject progId="Equation.3" shapeId="1029" r:id="rId6"/>
    <oleObject progId="Equation.3" shapeId="1040" r:id="rId7"/>
    <oleObject progId="Equation.3" shapeId="1039" r:id="rId8"/>
    <oleObject progId="Equation.3" shapeId="1038" r:id="rId9"/>
    <oleObject progId="Equation.3" shapeId="1037" r:id="rId10"/>
    <oleObject progId="Equation.3" shapeId="1056" r:id="rId11"/>
    <oleObject progId="Equation.3" shapeId="1055" r:id="rId12"/>
    <oleObject progId="Equation.3" shapeId="1054" r:id="rId13"/>
    <oleObject progId="Equation.3" shapeId="1053" r:id="rId14"/>
    <oleObject progId="Equation.3" shapeId="1052" r:id="rId15"/>
    <oleObject progId="Equation.3" shapeId="1051" r:id="rId16"/>
    <oleObject progId="Equation.3" shapeId="1061" r:id="rId17"/>
    <oleObject progId="Equation.3" shapeId="1060" r:id="rId18"/>
    <oleObject progId="Equation.3" shapeId="1059" r:id="rId19"/>
    <oleObject progId="Equation.3" shapeId="1058" r:id="rId20"/>
    <oleObject progId="Equation.3" shapeId="1057" r:id="rId21"/>
    <oleObject progId="Equation.3" shapeId="1065" r:id="rId22"/>
    <oleObject progId="Equation.3" shapeId="1064" r:id="rId23"/>
    <oleObject progId="Equation.3" shapeId="1063" r:id="rId24"/>
    <oleObject progId="Equation.3" shapeId="1062" r:id="rId25"/>
  </oleObjects>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85" zoomScaleNormal="120" zoomScaleSheetLayoutView="120" zoomScalePageLayoutView="120" workbookViewId="0">
      <selection activeCell="I6" sqref="I6"/>
    </sheetView>
  </sheetViews>
  <sheetFormatPr defaultRowHeight="15"/>
  <cols>
    <col min="1" max="1" width="7" customWidth="1"/>
    <col min="2" max="2" width="29.28515625" customWidth="1"/>
    <col min="3" max="3" width="17.5703125" customWidth="1"/>
    <col min="4" max="5" width="8.85546875" customWidth="1"/>
    <col min="6" max="6" width="8.7109375" customWidth="1"/>
    <col min="7" max="7" width="8.85546875" customWidth="1"/>
    <col min="8" max="8" width="9.7109375" customWidth="1"/>
    <col min="9" max="9" width="56" customWidth="1"/>
    <col min="10" max="10" width="14.5703125" customWidth="1"/>
  </cols>
  <sheetData>
    <row r="1" spans="1:9" ht="39.75" customHeight="1" thickBot="1">
      <c r="A1" s="272" t="s">
        <v>238</v>
      </c>
      <c r="B1" s="272"/>
      <c r="C1" s="272"/>
      <c r="D1" s="272"/>
      <c r="E1" s="272"/>
      <c r="F1" s="272"/>
      <c r="G1" s="272"/>
      <c r="H1" s="272"/>
      <c r="I1" s="272"/>
    </row>
    <row r="2" spans="1:9" ht="15.75" customHeight="1" thickBot="1">
      <c r="A2" s="211" t="s">
        <v>259</v>
      </c>
      <c r="B2" s="202" t="s">
        <v>260</v>
      </c>
      <c r="C2" s="202" t="s">
        <v>261</v>
      </c>
      <c r="D2" s="12" t="s">
        <v>262</v>
      </c>
      <c r="E2" s="202">
        <v>2016</v>
      </c>
      <c r="F2" s="205" t="s">
        <v>265</v>
      </c>
      <c r="G2" s="230"/>
      <c r="H2" s="231"/>
      <c r="I2" s="202" t="s">
        <v>266</v>
      </c>
    </row>
    <row r="3" spans="1:9" ht="27" customHeight="1" thickBot="1">
      <c r="A3" s="212"/>
      <c r="B3" s="203"/>
      <c r="C3" s="203"/>
      <c r="D3" s="1">
        <v>2015</v>
      </c>
      <c r="E3" s="203"/>
      <c r="F3" s="1">
        <v>2017</v>
      </c>
      <c r="G3" s="1">
        <v>2018</v>
      </c>
      <c r="H3" s="1">
        <v>2019</v>
      </c>
      <c r="I3" s="203"/>
    </row>
    <row r="4" spans="1:9" ht="18.75" customHeight="1" thickBot="1">
      <c r="A4" s="6" t="s">
        <v>388</v>
      </c>
      <c r="B4" s="221" t="s">
        <v>385</v>
      </c>
      <c r="C4" s="222"/>
      <c r="D4" s="222"/>
      <c r="E4" s="222"/>
      <c r="F4" s="222"/>
      <c r="G4" s="222"/>
      <c r="H4" s="222"/>
      <c r="I4" s="223"/>
    </row>
    <row r="5" spans="1:9" ht="204.75" customHeight="1" thickBot="1">
      <c r="A5" s="7">
        <v>1</v>
      </c>
      <c r="B5" s="16" t="s">
        <v>386</v>
      </c>
      <c r="C5" s="3" t="s">
        <v>144</v>
      </c>
      <c r="D5" s="11"/>
      <c r="E5" s="11"/>
      <c r="F5" s="11"/>
      <c r="G5" s="11"/>
      <c r="H5" s="11"/>
      <c r="I5" s="10" t="s">
        <v>230</v>
      </c>
    </row>
    <row r="6" spans="1:9" ht="207.75" customHeight="1" thickBot="1">
      <c r="A6" s="7">
        <v>2</v>
      </c>
      <c r="B6" s="16" t="s">
        <v>231</v>
      </c>
      <c r="C6" s="8" t="s">
        <v>154</v>
      </c>
      <c r="D6" s="89">
        <v>22.88</v>
      </c>
      <c r="E6" s="89">
        <v>22.88</v>
      </c>
      <c r="F6" s="89"/>
      <c r="G6" s="89"/>
      <c r="H6" s="89"/>
      <c r="I6" s="46" t="s">
        <v>232</v>
      </c>
    </row>
    <row r="7" spans="1:9" ht="114" customHeight="1" thickBot="1">
      <c r="A7" s="40" t="s">
        <v>104</v>
      </c>
      <c r="B7" s="41" t="s">
        <v>233</v>
      </c>
      <c r="C7" s="43" t="s">
        <v>154</v>
      </c>
      <c r="D7" s="78">
        <v>8.9600000000000009</v>
      </c>
      <c r="E7" s="78">
        <v>8.9600000000000009</v>
      </c>
      <c r="F7" s="78"/>
      <c r="G7" s="78"/>
      <c r="H7" s="78"/>
      <c r="I7" s="44" t="s">
        <v>234</v>
      </c>
    </row>
    <row r="8" spans="1:9" ht="117" customHeight="1" thickBot="1">
      <c r="A8" s="72" t="s">
        <v>105</v>
      </c>
      <c r="B8" s="43" t="s">
        <v>235</v>
      </c>
      <c r="C8" s="43" t="s">
        <v>387</v>
      </c>
      <c r="D8" s="84"/>
      <c r="E8" s="84">
        <f>E7/E6*100</f>
        <v>39.160839160839167</v>
      </c>
      <c r="F8" s="84" t="e">
        <f>F7/F6*100</f>
        <v>#DIV/0!</v>
      </c>
      <c r="G8" s="84" t="e">
        <f>G7/G6*100</f>
        <v>#DIV/0!</v>
      </c>
      <c r="H8" s="84" t="e">
        <f>H7/H6*100</f>
        <v>#DIV/0!</v>
      </c>
      <c r="I8" s="73" t="s">
        <v>155</v>
      </c>
    </row>
  </sheetData>
  <mergeCells count="8">
    <mergeCell ref="B4:I4"/>
    <mergeCell ref="A1:I1"/>
    <mergeCell ref="A2:A3"/>
    <mergeCell ref="B2:B3"/>
    <mergeCell ref="C2:C3"/>
    <mergeCell ref="E2:E3"/>
    <mergeCell ref="F2:H2"/>
    <mergeCell ref="I2:I3"/>
  </mergeCells>
  <phoneticPr fontId="19" type="noConversion"/>
  <pageMargins left="0.7" right="0.7" top="0.75" bottom="0.75" header="0.3" footer="0.3"/>
  <pageSetup paperSize="9" scale="59"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topLeftCell="A28" zoomScaleNormal="120" zoomScaleSheetLayoutView="120" zoomScalePageLayoutView="120" workbookViewId="0">
      <selection activeCell="D38" sqref="D38"/>
    </sheetView>
  </sheetViews>
  <sheetFormatPr defaultRowHeight="15"/>
  <cols>
    <col min="1" max="1" width="5.710937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c r="A1" s="273" t="s">
        <v>240</v>
      </c>
      <c r="B1" s="273"/>
      <c r="C1" s="273"/>
      <c r="D1" s="273"/>
      <c r="E1" s="273"/>
      <c r="F1" s="273"/>
      <c r="G1" s="273"/>
      <c r="H1" s="273"/>
      <c r="I1" s="273"/>
    </row>
    <row r="2" spans="1:9" ht="27" customHeight="1" thickBot="1">
      <c r="A2" s="274" t="s">
        <v>259</v>
      </c>
      <c r="B2" s="276" t="s">
        <v>260</v>
      </c>
      <c r="C2" s="276" t="s">
        <v>261</v>
      </c>
      <c r="D2" s="66" t="s">
        <v>262</v>
      </c>
      <c r="E2" s="276" t="s">
        <v>241</v>
      </c>
      <c r="F2" s="278" t="s">
        <v>265</v>
      </c>
      <c r="G2" s="279"/>
      <c r="H2" s="280"/>
      <c r="I2" s="276" t="s">
        <v>266</v>
      </c>
    </row>
    <row r="3" spans="1:9" ht="13.5" customHeight="1" thickBot="1">
      <c r="A3" s="275"/>
      <c r="B3" s="277"/>
      <c r="C3" s="277"/>
      <c r="D3" s="67">
        <v>2015</v>
      </c>
      <c r="E3" s="277"/>
      <c r="F3" s="67">
        <v>2017</v>
      </c>
      <c r="G3" s="67">
        <v>2018</v>
      </c>
      <c r="H3" s="67">
        <v>2019</v>
      </c>
      <c r="I3" s="277"/>
    </row>
    <row r="4" spans="1:9" ht="15" customHeight="1" thickBot="1">
      <c r="A4" s="68" t="s">
        <v>112</v>
      </c>
      <c r="B4" s="281" t="s">
        <v>194</v>
      </c>
      <c r="C4" s="282"/>
      <c r="D4" s="282"/>
      <c r="E4" s="282"/>
      <c r="F4" s="282"/>
      <c r="G4" s="282"/>
      <c r="H4" s="282"/>
      <c r="I4" s="283"/>
    </row>
    <row r="5" spans="1:9" ht="66" customHeight="1" thickBot="1">
      <c r="A5" s="40">
        <v>1</v>
      </c>
      <c r="B5" s="41" t="s">
        <v>389</v>
      </c>
      <c r="C5" s="41" t="s">
        <v>293</v>
      </c>
      <c r="D5" s="48">
        <v>27000.6</v>
      </c>
      <c r="E5" s="48">
        <v>41108</v>
      </c>
      <c r="F5" s="48">
        <f>F6+F23</f>
        <v>0</v>
      </c>
      <c r="G5" s="48">
        <f>G6+G23</f>
        <v>0</v>
      </c>
      <c r="H5" s="48">
        <f>H6+H23</f>
        <v>0</v>
      </c>
      <c r="I5" s="43" t="s">
        <v>390</v>
      </c>
    </row>
    <row r="6" spans="1:9" ht="27" customHeight="1" thickBot="1">
      <c r="A6" s="31" t="s">
        <v>47</v>
      </c>
      <c r="B6" s="4" t="s">
        <v>392</v>
      </c>
      <c r="C6" s="32" t="s">
        <v>293</v>
      </c>
      <c r="D6" s="3">
        <v>5852</v>
      </c>
      <c r="E6" s="3"/>
      <c r="F6" s="3"/>
      <c r="G6" s="3"/>
      <c r="H6" s="3"/>
      <c r="I6" s="286" t="s">
        <v>391</v>
      </c>
    </row>
    <row r="7" spans="1:9" ht="51.75" customHeight="1" thickBot="1">
      <c r="A7" s="33"/>
      <c r="B7" s="3" t="s">
        <v>393</v>
      </c>
      <c r="C7" s="34"/>
      <c r="D7" s="3">
        <v>1060.3</v>
      </c>
      <c r="E7" s="3">
        <v>1201</v>
      </c>
      <c r="F7" s="3"/>
      <c r="G7" s="3"/>
      <c r="H7" s="3"/>
      <c r="I7" s="218"/>
    </row>
    <row r="8" spans="1:9" ht="26.25" thickBot="1">
      <c r="A8" s="15" t="s">
        <v>71</v>
      </c>
      <c r="B8" s="3" t="s">
        <v>394</v>
      </c>
      <c r="C8" s="3" t="s">
        <v>293</v>
      </c>
      <c r="D8" s="3"/>
      <c r="E8" s="3"/>
      <c r="F8" s="3"/>
      <c r="G8" s="3"/>
      <c r="H8" s="3"/>
      <c r="I8" s="8"/>
    </row>
    <row r="9" spans="1:9" ht="13.5" customHeight="1" thickBot="1">
      <c r="A9" s="284" t="s">
        <v>72</v>
      </c>
      <c r="B9" s="4" t="s">
        <v>395</v>
      </c>
      <c r="C9" s="217" t="s">
        <v>293</v>
      </c>
      <c r="D9" s="3"/>
      <c r="E9" s="3"/>
      <c r="F9" s="3"/>
      <c r="G9" s="3"/>
      <c r="H9" s="3"/>
      <c r="I9" s="217"/>
    </row>
    <row r="10" spans="1:9" ht="14.25" customHeight="1" thickBot="1">
      <c r="A10" s="285"/>
      <c r="B10" s="3" t="s">
        <v>286</v>
      </c>
      <c r="C10" s="218"/>
      <c r="D10" s="3"/>
      <c r="E10" s="3"/>
      <c r="F10" s="3"/>
      <c r="G10" s="3"/>
      <c r="H10" s="3"/>
      <c r="I10" s="218"/>
    </row>
    <row r="11" spans="1:9" ht="51.75" thickBot="1">
      <c r="A11" s="15" t="s">
        <v>396</v>
      </c>
      <c r="B11" s="3" t="s">
        <v>397</v>
      </c>
      <c r="C11" s="3" t="s">
        <v>293</v>
      </c>
      <c r="D11" s="3"/>
      <c r="E11" s="3"/>
      <c r="F11" s="3"/>
      <c r="G11" s="3"/>
      <c r="H11" s="3"/>
      <c r="I11" s="13"/>
    </row>
    <row r="12" spans="1:9" ht="39" thickBot="1">
      <c r="A12" s="15" t="s">
        <v>398</v>
      </c>
      <c r="B12" s="3" t="s">
        <v>399</v>
      </c>
      <c r="C12" s="3" t="s">
        <v>293</v>
      </c>
      <c r="D12" s="3"/>
      <c r="E12" s="3"/>
      <c r="F12" s="3"/>
      <c r="G12" s="3"/>
      <c r="H12" s="3"/>
      <c r="I12" s="217"/>
    </row>
    <row r="13" spans="1:9" ht="26.25" thickBot="1">
      <c r="A13" s="15" t="s">
        <v>400</v>
      </c>
      <c r="B13" s="3" t="s">
        <v>401</v>
      </c>
      <c r="C13" s="3" t="s">
        <v>293</v>
      </c>
      <c r="D13" s="3"/>
      <c r="E13" s="3"/>
      <c r="F13" s="3"/>
      <c r="G13" s="3"/>
      <c r="H13" s="3"/>
      <c r="I13" s="218"/>
    </row>
    <row r="14" spans="1:9" ht="15" customHeight="1" thickBot="1">
      <c r="A14" s="26" t="s">
        <v>73</v>
      </c>
      <c r="B14" s="4" t="s">
        <v>402</v>
      </c>
      <c r="C14" s="21" t="s">
        <v>293</v>
      </c>
      <c r="D14" s="3"/>
      <c r="E14" s="3"/>
      <c r="F14" s="3"/>
      <c r="G14" s="3"/>
      <c r="H14" s="3"/>
      <c r="I14" s="21"/>
    </row>
    <row r="15" spans="1:9" ht="15.75" thickBot="1">
      <c r="A15" s="15"/>
      <c r="B15" s="3" t="s">
        <v>286</v>
      </c>
      <c r="C15" s="13"/>
      <c r="D15" s="3">
        <v>2382.8000000000002</v>
      </c>
      <c r="E15" s="3">
        <v>2867</v>
      </c>
      <c r="F15" s="3"/>
      <c r="G15" s="3"/>
      <c r="H15" s="3"/>
      <c r="I15" s="13"/>
    </row>
    <row r="16" spans="1:9" ht="26.25" thickBot="1">
      <c r="A16" s="15" t="s">
        <v>403</v>
      </c>
      <c r="B16" s="3" t="s">
        <v>145</v>
      </c>
      <c r="C16" s="3" t="s">
        <v>293</v>
      </c>
      <c r="D16" s="3">
        <v>456.7</v>
      </c>
      <c r="E16" s="3"/>
      <c r="F16" s="3"/>
      <c r="G16" s="3"/>
      <c r="H16" s="3"/>
      <c r="I16" s="21"/>
    </row>
    <row r="17" spans="1:9" ht="26.25" thickBot="1">
      <c r="A17" s="15" t="s">
        <v>404</v>
      </c>
      <c r="B17" s="3" t="s">
        <v>405</v>
      </c>
      <c r="C17" s="3" t="s">
        <v>293</v>
      </c>
      <c r="D17" s="3">
        <v>782</v>
      </c>
      <c r="E17" s="3"/>
      <c r="F17" s="3"/>
      <c r="G17" s="3"/>
      <c r="H17" s="3"/>
      <c r="I17" s="13"/>
    </row>
    <row r="18" spans="1:9" ht="42" customHeight="1" thickBot="1">
      <c r="A18" s="15" t="s">
        <v>74</v>
      </c>
      <c r="B18" s="3" t="s">
        <v>406</v>
      </c>
      <c r="C18" s="3" t="s">
        <v>293</v>
      </c>
      <c r="D18" s="3"/>
      <c r="E18" s="3"/>
      <c r="F18" s="3"/>
      <c r="G18" s="3"/>
      <c r="H18" s="3"/>
      <c r="I18" s="21"/>
    </row>
    <row r="19" spans="1:9" ht="31.5" customHeight="1" thickBot="1">
      <c r="A19" s="15" t="s">
        <v>75</v>
      </c>
      <c r="B19" s="3" t="s">
        <v>407</v>
      </c>
      <c r="C19" s="3" t="s">
        <v>293</v>
      </c>
      <c r="D19" s="3">
        <v>1336.1</v>
      </c>
      <c r="E19" s="3"/>
      <c r="F19" s="3"/>
      <c r="G19" s="3"/>
      <c r="H19" s="3"/>
      <c r="I19" s="13"/>
    </row>
    <row r="20" spans="1:9" ht="27.75" customHeight="1" thickBot="1">
      <c r="A20" s="15" t="s">
        <v>76</v>
      </c>
      <c r="B20" s="3" t="s">
        <v>408</v>
      </c>
      <c r="C20" s="3" t="s">
        <v>293</v>
      </c>
      <c r="D20" s="3"/>
      <c r="E20" s="3"/>
      <c r="F20" s="3"/>
      <c r="G20" s="3"/>
      <c r="H20" s="3"/>
      <c r="I20" s="21"/>
    </row>
    <row r="21" spans="1:9" ht="39" thickBot="1">
      <c r="A21" s="15" t="s">
        <v>77</v>
      </c>
      <c r="B21" s="3" t="s">
        <v>409</v>
      </c>
      <c r="C21" s="3" t="s">
        <v>293</v>
      </c>
      <c r="D21" s="3">
        <v>100</v>
      </c>
      <c r="E21" s="3"/>
      <c r="F21" s="3"/>
      <c r="G21" s="3"/>
      <c r="H21" s="3"/>
      <c r="I21" s="13"/>
    </row>
    <row r="22" spans="1:9" ht="26.25" thickBot="1">
      <c r="A22" s="15" t="s">
        <v>78</v>
      </c>
      <c r="B22" s="3" t="s">
        <v>410</v>
      </c>
      <c r="C22" s="3" t="s">
        <v>293</v>
      </c>
      <c r="D22" s="3"/>
      <c r="E22" s="3"/>
      <c r="F22" s="3"/>
      <c r="G22" s="3"/>
      <c r="H22" s="3"/>
      <c r="I22" s="217"/>
    </row>
    <row r="23" spans="1:9" ht="26.25" thickBot="1">
      <c r="A23" s="15" t="s">
        <v>48</v>
      </c>
      <c r="B23" s="3" t="s">
        <v>411</v>
      </c>
      <c r="C23" s="3" t="s">
        <v>293</v>
      </c>
      <c r="D23" s="3">
        <v>21148.2</v>
      </c>
      <c r="E23" s="3">
        <v>35945</v>
      </c>
      <c r="F23" s="3"/>
      <c r="G23" s="3"/>
      <c r="H23" s="3"/>
      <c r="I23" s="218"/>
    </row>
    <row r="24" spans="1:9" ht="26.25" thickBot="1">
      <c r="A24" s="15" t="s">
        <v>79</v>
      </c>
      <c r="B24" s="3" t="s">
        <v>412</v>
      </c>
      <c r="C24" s="3" t="s">
        <v>293</v>
      </c>
      <c r="D24" s="3">
        <v>9611.9</v>
      </c>
      <c r="E24" s="3"/>
      <c r="F24" s="3"/>
      <c r="G24" s="3"/>
      <c r="H24" s="3"/>
      <c r="I24" s="217"/>
    </row>
    <row r="25" spans="1:9" ht="39" thickBot="1">
      <c r="A25" s="15" t="s">
        <v>80</v>
      </c>
      <c r="B25" s="3" t="s">
        <v>413</v>
      </c>
      <c r="C25" s="3" t="s">
        <v>293</v>
      </c>
      <c r="D25" s="3"/>
      <c r="E25" s="3"/>
      <c r="F25" s="3"/>
      <c r="G25" s="3"/>
      <c r="H25" s="3"/>
      <c r="I25" s="218"/>
    </row>
    <row r="26" spans="1:9" ht="30" customHeight="1" thickBot="1">
      <c r="A26" s="15" t="s">
        <v>81</v>
      </c>
      <c r="B26" s="3" t="s">
        <v>414</v>
      </c>
      <c r="C26" s="3" t="s">
        <v>293</v>
      </c>
      <c r="D26" s="3">
        <v>201.3</v>
      </c>
      <c r="E26" s="3"/>
      <c r="F26" s="3"/>
      <c r="G26" s="3"/>
      <c r="H26" s="3"/>
      <c r="I26" s="217"/>
    </row>
    <row r="27" spans="1:9" ht="26.25" thickBot="1">
      <c r="A27" s="15" t="s">
        <v>82</v>
      </c>
      <c r="B27" s="3" t="s">
        <v>415</v>
      </c>
      <c r="C27" s="3" t="s">
        <v>293</v>
      </c>
      <c r="D27" s="3">
        <v>11335.1</v>
      </c>
      <c r="E27" s="3"/>
      <c r="F27" s="3"/>
      <c r="G27" s="3"/>
      <c r="H27" s="3"/>
      <c r="I27" s="218"/>
    </row>
    <row r="28" spans="1:9" ht="39" thickBot="1">
      <c r="A28" s="15">
        <v>2</v>
      </c>
      <c r="B28" s="3" t="s">
        <v>416</v>
      </c>
      <c r="C28" s="41" t="s">
        <v>293</v>
      </c>
      <c r="D28" s="48">
        <v>27000.6</v>
      </c>
      <c r="E28" s="48">
        <v>58794</v>
      </c>
      <c r="F28" s="48">
        <f>F29+F30+F31+F32+F33+F34+F35+F36+F37+F38</f>
        <v>0</v>
      </c>
      <c r="G28" s="48">
        <f>G29+G30+G31+G32+G33+G34+G35+G36+G37+G38</f>
        <v>0</v>
      </c>
      <c r="H28" s="48">
        <f>H29+H30+H31+H32+H33+H34+H35+H36+H37+H38</f>
        <v>0</v>
      </c>
      <c r="I28" s="227"/>
    </row>
    <row r="29" spans="1:9" ht="27.75" customHeight="1" thickBot="1">
      <c r="A29" s="15" t="s">
        <v>67</v>
      </c>
      <c r="B29" s="3" t="s">
        <v>417</v>
      </c>
      <c r="C29" s="41" t="s">
        <v>293</v>
      </c>
      <c r="D29" s="41">
        <v>5978.6</v>
      </c>
      <c r="E29" s="41">
        <v>5671</v>
      </c>
      <c r="F29" s="41"/>
      <c r="G29" s="41"/>
      <c r="H29" s="41"/>
      <c r="I29" s="229"/>
    </row>
    <row r="30" spans="1:9" ht="26.25" thickBot="1">
      <c r="A30" s="15" t="s">
        <v>68</v>
      </c>
      <c r="B30" s="3" t="s">
        <v>418</v>
      </c>
      <c r="C30" s="3" t="s">
        <v>293</v>
      </c>
      <c r="D30" s="41">
        <v>200</v>
      </c>
      <c r="E30" s="41">
        <v>206</v>
      </c>
      <c r="F30" s="41"/>
      <c r="G30" s="41"/>
      <c r="H30" s="41"/>
      <c r="I30" s="217"/>
    </row>
    <row r="31" spans="1:9" ht="51.75" thickBot="1">
      <c r="A31" s="15" t="s">
        <v>69</v>
      </c>
      <c r="B31" s="3" t="s">
        <v>419</v>
      </c>
      <c r="C31" s="3" t="s">
        <v>293</v>
      </c>
      <c r="D31" s="41">
        <v>429</v>
      </c>
      <c r="E31" s="41">
        <v>456</v>
      </c>
      <c r="F31" s="41"/>
      <c r="G31" s="41"/>
      <c r="H31" s="41"/>
      <c r="I31" s="218"/>
    </row>
    <row r="32" spans="1:9" ht="29.25" customHeight="1" thickBot="1">
      <c r="A32" s="15" t="s">
        <v>70</v>
      </c>
      <c r="B32" s="3" t="s">
        <v>420</v>
      </c>
      <c r="C32" s="3" t="s">
        <v>293</v>
      </c>
      <c r="D32" s="41">
        <v>901</v>
      </c>
      <c r="E32" s="41">
        <v>3046</v>
      </c>
      <c r="F32" s="41"/>
      <c r="G32" s="41"/>
      <c r="H32" s="41"/>
      <c r="I32" s="217"/>
    </row>
    <row r="33" spans="1:9" ht="18" customHeight="1" thickBot="1">
      <c r="A33" s="15" t="s">
        <v>83</v>
      </c>
      <c r="B33" s="3" t="s">
        <v>421</v>
      </c>
      <c r="C33" s="3" t="s">
        <v>293</v>
      </c>
      <c r="D33" s="41">
        <v>12222</v>
      </c>
      <c r="E33" s="41">
        <v>40034</v>
      </c>
      <c r="F33" s="41"/>
      <c r="G33" s="41"/>
      <c r="H33" s="41"/>
      <c r="I33" s="218"/>
    </row>
    <row r="34" spans="1:9" ht="26.25" thickBot="1">
      <c r="A34" s="15" t="s">
        <v>84</v>
      </c>
      <c r="B34" s="3" t="s">
        <v>179</v>
      </c>
      <c r="C34" s="3" t="s">
        <v>293</v>
      </c>
      <c r="D34" s="41"/>
      <c r="E34" s="41"/>
      <c r="F34" s="41"/>
      <c r="G34" s="41"/>
      <c r="H34" s="41"/>
      <c r="I34" s="217"/>
    </row>
    <row r="35" spans="1:9" ht="28.5" customHeight="1" thickBot="1">
      <c r="A35" s="15" t="s">
        <v>85</v>
      </c>
      <c r="B35" s="3" t="s">
        <v>180</v>
      </c>
      <c r="C35" s="3" t="s">
        <v>293</v>
      </c>
      <c r="D35" s="41">
        <v>7119.9</v>
      </c>
      <c r="E35" s="41">
        <v>9177</v>
      </c>
      <c r="F35" s="41"/>
      <c r="G35" s="41"/>
      <c r="H35" s="41"/>
      <c r="I35" s="218"/>
    </row>
    <row r="36" spans="1:9" ht="24.75" customHeight="1" thickBot="1">
      <c r="A36" s="15" t="s">
        <v>86</v>
      </c>
      <c r="B36" s="3" t="s">
        <v>181</v>
      </c>
      <c r="C36" s="3" t="s">
        <v>293</v>
      </c>
      <c r="D36" s="41">
        <v>100</v>
      </c>
      <c r="E36" s="41">
        <v>173</v>
      </c>
      <c r="F36" s="41"/>
      <c r="G36" s="41"/>
      <c r="H36" s="41"/>
      <c r="I36" s="217"/>
    </row>
    <row r="37" spans="1:9" ht="26.25" thickBot="1">
      <c r="A37" s="15" t="s">
        <v>87</v>
      </c>
      <c r="B37" s="3" t="s">
        <v>182</v>
      </c>
      <c r="C37" s="3" t="s">
        <v>293</v>
      </c>
      <c r="D37" s="41">
        <v>30</v>
      </c>
      <c r="E37" s="41">
        <v>30</v>
      </c>
      <c r="F37" s="41"/>
      <c r="G37" s="41"/>
      <c r="H37" s="41"/>
      <c r="I37" s="218"/>
    </row>
    <row r="38" spans="1:9" ht="27.75" customHeight="1" thickBot="1">
      <c r="A38" s="15" t="s">
        <v>88</v>
      </c>
      <c r="B38" s="3" t="s">
        <v>422</v>
      </c>
      <c r="C38" s="3" t="s">
        <v>293</v>
      </c>
      <c r="D38" s="41"/>
      <c r="E38" s="41"/>
      <c r="F38" s="41"/>
      <c r="G38" s="41"/>
      <c r="H38" s="41"/>
      <c r="I38" s="217"/>
    </row>
    <row r="39" spans="1:9" ht="39" thickBot="1">
      <c r="A39" s="15">
        <v>3</v>
      </c>
      <c r="B39" s="3" t="s">
        <v>423</v>
      </c>
      <c r="C39" s="41" t="s">
        <v>293</v>
      </c>
      <c r="D39" s="48">
        <f>D5-D28</f>
        <v>0</v>
      </c>
      <c r="E39" s="48">
        <f>E5-E28</f>
        <v>-17686</v>
      </c>
      <c r="F39" s="48">
        <f>F5-F28</f>
        <v>0</v>
      </c>
      <c r="G39" s="48">
        <f>G5-G28</f>
        <v>0</v>
      </c>
      <c r="H39" s="48">
        <f>H5-H28</f>
        <v>0</v>
      </c>
      <c r="I39" s="218"/>
    </row>
    <row r="40" spans="1:9" ht="51.75" thickBot="1">
      <c r="A40" s="15" t="s">
        <v>105</v>
      </c>
      <c r="B40" s="24" t="s">
        <v>159</v>
      </c>
      <c r="C40" s="3" t="s">
        <v>293</v>
      </c>
      <c r="D40" s="3"/>
      <c r="E40" s="3"/>
      <c r="F40" s="3"/>
      <c r="G40" s="3"/>
      <c r="H40" s="3"/>
      <c r="I40" s="3" t="s">
        <v>161</v>
      </c>
    </row>
  </sheetData>
  <mergeCells count="22">
    <mergeCell ref="B4:I4"/>
    <mergeCell ref="I24:I25"/>
    <mergeCell ref="I9:I10"/>
    <mergeCell ref="A9:A10"/>
    <mergeCell ref="C9:C10"/>
    <mergeCell ref="I12:I13"/>
    <mergeCell ref="I22:I23"/>
    <mergeCell ref="I6:I7"/>
    <mergeCell ref="A1:I1"/>
    <mergeCell ref="A2:A3"/>
    <mergeCell ref="B2:B3"/>
    <mergeCell ref="C2:C3"/>
    <mergeCell ref="E2:E3"/>
    <mergeCell ref="F2:H2"/>
    <mergeCell ref="I2:I3"/>
    <mergeCell ref="I38:I39"/>
    <mergeCell ref="I26:I27"/>
    <mergeCell ref="I28:I29"/>
    <mergeCell ref="I30:I31"/>
    <mergeCell ref="I32:I33"/>
    <mergeCell ref="I34:I35"/>
    <mergeCell ref="I36:I37"/>
  </mergeCells>
  <phoneticPr fontId="19" type="noConversion"/>
  <pageMargins left="0.7" right="0.7"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zoomScale="85" zoomScaleNormal="120" zoomScaleSheetLayoutView="120" zoomScalePageLayoutView="120" workbookViewId="0">
      <selection activeCell="I12" sqref="I12:I17"/>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85.5" customHeight="1" thickBot="1">
      <c r="A1" s="209" t="s">
        <v>238</v>
      </c>
      <c r="B1" s="209"/>
      <c r="C1" s="209"/>
      <c r="D1" s="209"/>
      <c r="E1" s="209"/>
      <c r="F1" s="209"/>
      <c r="G1" s="209"/>
      <c r="H1" s="209"/>
      <c r="I1" s="209"/>
    </row>
    <row r="2" spans="1:9" ht="15.75" customHeight="1" thickBot="1">
      <c r="A2" s="211" t="s">
        <v>259</v>
      </c>
      <c r="B2" s="202" t="s">
        <v>260</v>
      </c>
      <c r="C2" s="202" t="s">
        <v>261</v>
      </c>
      <c r="D2" s="12" t="s">
        <v>262</v>
      </c>
      <c r="E2" s="202">
        <v>2016</v>
      </c>
      <c r="F2" s="205" t="s">
        <v>265</v>
      </c>
      <c r="G2" s="230"/>
      <c r="H2" s="231"/>
      <c r="I2" s="202" t="s">
        <v>266</v>
      </c>
    </row>
    <row r="3" spans="1:9" ht="24" customHeight="1" thickBot="1">
      <c r="A3" s="212"/>
      <c r="B3" s="203"/>
      <c r="C3" s="203"/>
      <c r="D3" s="1">
        <v>2015</v>
      </c>
      <c r="E3" s="203"/>
      <c r="F3" s="1">
        <v>2017</v>
      </c>
      <c r="G3" s="1">
        <v>2018</v>
      </c>
      <c r="H3" s="1">
        <v>2019</v>
      </c>
      <c r="I3" s="203"/>
    </row>
    <row r="4" spans="1:9" ht="15.75" thickBot="1">
      <c r="A4" s="6" t="s">
        <v>384</v>
      </c>
      <c r="B4" s="221" t="s">
        <v>8</v>
      </c>
      <c r="C4" s="222"/>
      <c r="D4" s="222"/>
      <c r="E4" s="222"/>
      <c r="F4" s="222"/>
      <c r="G4" s="222"/>
      <c r="H4" s="222"/>
      <c r="I4" s="223"/>
    </row>
    <row r="5" spans="1:9" ht="51.75" customHeight="1" thickBot="1">
      <c r="A5" s="15">
        <v>1</v>
      </c>
      <c r="B5" s="3" t="s">
        <v>9</v>
      </c>
      <c r="C5" s="3"/>
      <c r="D5" s="79"/>
      <c r="E5" s="79"/>
      <c r="F5" s="79"/>
      <c r="G5" s="79"/>
      <c r="H5" s="79"/>
      <c r="I5" s="217" t="s">
        <v>160</v>
      </c>
    </row>
    <row r="6" spans="1:9" ht="15.75" thickBot="1">
      <c r="A6" s="15" t="s">
        <v>47</v>
      </c>
      <c r="B6" s="3" t="s">
        <v>10</v>
      </c>
      <c r="C6" s="3" t="s">
        <v>11</v>
      </c>
      <c r="D6" s="79"/>
      <c r="E6" s="79"/>
      <c r="F6" s="79"/>
      <c r="G6" s="79"/>
      <c r="H6" s="79"/>
      <c r="I6" s="286"/>
    </row>
    <row r="7" spans="1:9" ht="15.75" thickBot="1">
      <c r="A7" s="15" t="s">
        <v>48</v>
      </c>
      <c r="B7" s="3" t="s">
        <v>12</v>
      </c>
      <c r="C7" s="3" t="s">
        <v>11</v>
      </c>
      <c r="D7" s="79"/>
      <c r="E7" s="79"/>
      <c r="F7" s="79"/>
      <c r="G7" s="79"/>
      <c r="H7" s="79"/>
      <c r="I7" s="286"/>
    </row>
    <row r="8" spans="1:9" ht="28.5" customHeight="1" thickBot="1">
      <c r="A8" s="9" t="s">
        <v>49</v>
      </c>
      <c r="B8" s="10" t="s">
        <v>13</v>
      </c>
      <c r="C8" s="11" t="s">
        <v>11</v>
      </c>
      <c r="D8" s="79"/>
      <c r="E8" s="79"/>
      <c r="F8" s="79"/>
      <c r="G8" s="79"/>
      <c r="H8" s="79"/>
      <c r="I8" s="286"/>
    </row>
    <row r="9" spans="1:9" ht="39.75" customHeight="1" thickBot="1">
      <c r="A9" s="9" t="s">
        <v>50</v>
      </c>
      <c r="B9" s="10" t="s">
        <v>14</v>
      </c>
      <c r="C9" s="11" t="s">
        <v>157</v>
      </c>
      <c r="D9" s="79"/>
      <c r="E9" s="79"/>
      <c r="F9" s="79"/>
      <c r="G9" s="79"/>
      <c r="H9" s="79"/>
      <c r="I9" s="286"/>
    </row>
    <row r="10" spans="1:9" ht="30" customHeight="1" thickBot="1">
      <c r="A10" s="15" t="s">
        <v>51</v>
      </c>
      <c r="B10" s="3" t="s">
        <v>15</v>
      </c>
      <c r="C10" s="3" t="s">
        <v>4</v>
      </c>
      <c r="D10" s="79"/>
      <c r="E10" s="79"/>
      <c r="F10" s="79"/>
      <c r="G10" s="79"/>
      <c r="H10" s="79"/>
      <c r="I10" s="286"/>
    </row>
    <row r="11" spans="1:9" ht="45.75" customHeight="1" thickBot="1">
      <c r="A11" s="15" t="s">
        <v>52</v>
      </c>
      <c r="B11" s="3" t="s">
        <v>16</v>
      </c>
      <c r="C11" s="3"/>
      <c r="D11" s="79"/>
      <c r="E11" s="79"/>
      <c r="F11" s="79"/>
      <c r="G11" s="79"/>
      <c r="H11" s="79"/>
      <c r="I11" s="218"/>
    </row>
    <row r="12" spans="1:9" ht="39" customHeight="1" thickBot="1">
      <c r="A12" s="15">
        <v>2</v>
      </c>
      <c r="B12" s="3" t="s">
        <v>17</v>
      </c>
      <c r="C12" s="3" t="s">
        <v>278</v>
      </c>
      <c r="D12" s="79">
        <v>85</v>
      </c>
      <c r="E12" s="79">
        <v>84</v>
      </c>
      <c r="F12" s="79"/>
      <c r="G12" s="79"/>
      <c r="H12" s="79"/>
      <c r="I12" s="217" t="s">
        <v>143</v>
      </c>
    </row>
    <row r="13" spans="1:9" ht="30.75" customHeight="1" thickBot="1">
      <c r="A13" s="15">
        <v>3</v>
      </c>
      <c r="B13" s="3" t="s">
        <v>18</v>
      </c>
      <c r="C13" s="3" t="s">
        <v>278</v>
      </c>
      <c r="D13" s="78">
        <f>D14+D15+D16+D17</f>
        <v>671</v>
      </c>
      <c r="E13" s="78">
        <f>E14+E15+E16+E17</f>
        <v>655</v>
      </c>
      <c r="F13" s="78">
        <f>F14+F15+F16+F17</f>
        <v>0</v>
      </c>
      <c r="G13" s="78">
        <f>G14+G15+G16+G17</f>
        <v>0</v>
      </c>
      <c r="H13" s="78">
        <f>H14+H15+H16+H17</f>
        <v>0</v>
      </c>
      <c r="I13" s="286"/>
    </row>
    <row r="14" spans="1:9" ht="15.75" thickBot="1">
      <c r="A14" s="19" t="s">
        <v>53</v>
      </c>
      <c r="B14" s="20" t="s">
        <v>19</v>
      </c>
      <c r="C14" s="3" t="s">
        <v>278</v>
      </c>
      <c r="D14" s="78">
        <v>179</v>
      </c>
      <c r="E14" s="78">
        <v>179</v>
      </c>
      <c r="F14" s="78"/>
      <c r="G14" s="78"/>
      <c r="H14" s="78"/>
      <c r="I14" s="286"/>
    </row>
    <row r="15" spans="1:9" ht="26.25" thickBot="1">
      <c r="A15" s="19" t="s">
        <v>54</v>
      </c>
      <c r="B15" s="20" t="s">
        <v>20</v>
      </c>
      <c r="C15" s="3" t="s">
        <v>278</v>
      </c>
      <c r="D15" s="78"/>
      <c r="E15" s="78"/>
      <c r="F15" s="78"/>
      <c r="G15" s="78"/>
      <c r="H15" s="78"/>
      <c r="I15" s="286"/>
    </row>
    <row r="16" spans="1:9" ht="26.25" thickBot="1">
      <c r="A16" s="19" t="s">
        <v>55</v>
      </c>
      <c r="B16" s="20" t="s">
        <v>21</v>
      </c>
      <c r="C16" s="3" t="s">
        <v>278</v>
      </c>
      <c r="D16" s="78">
        <v>492</v>
      </c>
      <c r="E16" s="78">
        <v>476</v>
      </c>
      <c r="F16" s="78"/>
      <c r="G16" s="78"/>
      <c r="H16" s="78"/>
      <c r="I16" s="286"/>
    </row>
    <row r="17" spans="1:9" ht="26.25" thickBot="1">
      <c r="A17" s="19" t="s">
        <v>56</v>
      </c>
      <c r="B17" s="20" t="s">
        <v>22</v>
      </c>
      <c r="C17" s="3" t="s">
        <v>278</v>
      </c>
      <c r="D17" s="78"/>
      <c r="E17" s="78"/>
      <c r="F17" s="78"/>
      <c r="G17" s="78"/>
      <c r="H17" s="78"/>
      <c r="I17" s="218"/>
    </row>
    <row r="18" spans="1:9" ht="26.25" customHeight="1" thickBot="1">
      <c r="A18" s="19">
        <v>4</v>
      </c>
      <c r="B18" s="20" t="s">
        <v>23</v>
      </c>
      <c r="C18" s="3" t="s">
        <v>278</v>
      </c>
      <c r="D18" s="78">
        <v>85</v>
      </c>
      <c r="E18" s="78">
        <v>84</v>
      </c>
      <c r="F18" s="78">
        <f>F19+F20</f>
        <v>0</v>
      </c>
      <c r="G18" s="78">
        <f>G19+G20</f>
        <v>0</v>
      </c>
      <c r="H18" s="78">
        <f>H19+H20</f>
        <v>0</v>
      </c>
      <c r="I18" s="217" t="s">
        <v>24</v>
      </c>
    </row>
    <row r="19" spans="1:9" ht="15" customHeight="1" thickBot="1">
      <c r="A19" s="19" t="s">
        <v>89</v>
      </c>
      <c r="B19" s="20" t="s">
        <v>21</v>
      </c>
      <c r="C19" s="3" t="s">
        <v>278</v>
      </c>
      <c r="D19" s="78"/>
      <c r="E19" s="78"/>
      <c r="F19" s="78"/>
      <c r="G19" s="78"/>
      <c r="H19" s="78"/>
      <c r="I19" s="286"/>
    </row>
    <row r="20" spans="1:9" ht="15" customHeight="1" thickBot="1">
      <c r="A20" s="19" t="s">
        <v>90</v>
      </c>
      <c r="B20" s="20" t="s">
        <v>25</v>
      </c>
      <c r="C20" s="3" t="s">
        <v>278</v>
      </c>
      <c r="D20" s="79"/>
      <c r="E20" s="79"/>
      <c r="F20" s="79"/>
      <c r="G20" s="79"/>
      <c r="H20" s="79"/>
      <c r="I20" s="218"/>
    </row>
    <row r="21" spans="1:9" ht="29.25" customHeight="1" thickBot="1">
      <c r="A21" s="19">
        <v>5</v>
      </c>
      <c r="B21" s="20" t="s">
        <v>26</v>
      </c>
      <c r="C21" s="3"/>
      <c r="D21" s="79"/>
      <c r="E21" s="79"/>
      <c r="F21" s="79"/>
      <c r="G21" s="79"/>
      <c r="H21" s="79"/>
      <c r="I21" s="217" t="s">
        <v>27</v>
      </c>
    </row>
    <row r="22" spans="1:9" ht="26.25" thickBot="1">
      <c r="A22" s="19" t="s">
        <v>91</v>
      </c>
      <c r="B22" s="20" t="s">
        <v>28</v>
      </c>
      <c r="C22" s="3" t="s">
        <v>29</v>
      </c>
      <c r="D22" s="79"/>
      <c r="E22" s="79"/>
      <c r="F22" s="79"/>
      <c r="G22" s="79"/>
      <c r="H22" s="79"/>
      <c r="I22" s="286"/>
    </row>
    <row r="23" spans="1:9" ht="39" thickBot="1">
      <c r="A23" s="19" t="s">
        <v>92</v>
      </c>
      <c r="B23" s="20" t="s">
        <v>30</v>
      </c>
      <c r="C23" s="3" t="s">
        <v>31</v>
      </c>
      <c r="D23" s="79"/>
      <c r="E23" s="79"/>
      <c r="F23" s="79"/>
      <c r="G23" s="79"/>
      <c r="H23" s="79"/>
      <c r="I23" s="286"/>
    </row>
    <row r="24" spans="1:9" ht="39" thickBot="1">
      <c r="A24" s="19" t="s">
        <v>93</v>
      </c>
      <c r="B24" s="20" t="s">
        <v>32</v>
      </c>
      <c r="C24" s="3" t="s">
        <v>31</v>
      </c>
      <c r="D24" s="79"/>
      <c r="E24" s="79"/>
      <c r="F24" s="79"/>
      <c r="G24" s="79"/>
      <c r="H24" s="79"/>
      <c r="I24" s="286"/>
    </row>
    <row r="25" spans="1:9" ht="26.25" thickBot="1">
      <c r="A25" s="19" t="s">
        <v>94</v>
      </c>
      <c r="B25" s="20" t="s">
        <v>33</v>
      </c>
      <c r="C25" s="3" t="s">
        <v>34</v>
      </c>
      <c r="D25" s="79"/>
      <c r="E25" s="79"/>
      <c r="F25" s="79"/>
      <c r="G25" s="79"/>
      <c r="H25" s="79"/>
      <c r="I25" s="286"/>
    </row>
    <row r="26" spans="1:9" ht="26.25" thickBot="1">
      <c r="A26" s="19" t="s">
        <v>95</v>
      </c>
      <c r="B26" s="20" t="s">
        <v>35</v>
      </c>
      <c r="C26" s="3" t="s">
        <v>34</v>
      </c>
      <c r="D26" s="79"/>
      <c r="E26" s="79"/>
      <c r="F26" s="79"/>
      <c r="G26" s="79"/>
      <c r="H26" s="79"/>
      <c r="I26" s="286"/>
    </row>
    <row r="27" spans="1:9" ht="51.75" thickBot="1">
      <c r="A27" s="15" t="s">
        <v>96</v>
      </c>
      <c r="B27" s="3" t="s">
        <v>36</v>
      </c>
      <c r="C27" s="3" t="s">
        <v>37</v>
      </c>
      <c r="D27" s="79"/>
      <c r="E27" s="79"/>
      <c r="F27" s="79"/>
      <c r="G27" s="79"/>
      <c r="H27" s="79"/>
      <c r="I27" s="286"/>
    </row>
    <row r="28" spans="1:9" ht="26.25" thickBot="1">
      <c r="A28" s="15" t="s">
        <v>97</v>
      </c>
      <c r="B28" s="3" t="s">
        <v>38</v>
      </c>
      <c r="C28" s="3" t="s">
        <v>39</v>
      </c>
      <c r="D28" s="79"/>
      <c r="E28" s="79"/>
      <c r="F28" s="79"/>
      <c r="G28" s="79"/>
      <c r="H28" s="79"/>
      <c r="I28" s="286"/>
    </row>
    <row r="29" spans="1:9" ht="26.25" thickBot="1">
      <c r="A29" s="15" t="s">
        <v>98</v>
      </c>
      <c r="B29" s="3" t="s">
        <v>40</v>
      </c>
      <c r="C29" s="3" t="s">
        <v>39</v>
      </c>
      <c r="D29" s="79"/>
      <c r="E29" s="79"/>
      <c r="F29" s="79"/>
      <c r="G29" s="79"/>
      <c r="H29" s="79"/>
      <c r="I29" s="286"/>
    </row>
    <row r="30" spans="1:9" ht="39" thickBot="1">
      <c r="A30" s="15" t="s">
        <v>99</v>
      </c>
      <c r="B30" s="3" t="s">
        <v>41</v>
      </c>
      <c r="C30" s="3" t="s">
        <v>42</v>
      </c>
      <c r="D30" s="79"/>
      <c r="E30" s="79"/>
      <c r="F30" s="79"/>
      <c r="G30" s="79"/>
      <c r="H30" s="79"/>
      <c r="I30" s="218"/>
    </row>
    <row r="31" spans="1:9" ht="52.5" customHeight="1" thickBot="1">
      <c r="A31" s="15">
        <v>6</v>
      </c>
      <c r="B31" s="3" t="s">
        <v>43</v>
      </c>
      <c r="C31" s="3" t="s">
        <v>44</v>
      </c>
      <c r="D31" s="3"/>
      <c r="E31" s="3"/>
      <c r="F31" s="3"/>
      <c r="G31" s="3"/>
      <c r="H31" s="3"/>
      <c r="I31" s="3" t="s">
        <v>236</v>
      </c>
    </row>
  </sheetData>
  <mergeCells count="12">
    <mergeCell ref="F2:H2"/>
    <mergeCell ref="I2:I3"/>
    <mergeCell ref="I21:I30"/>
    <mergeCell ref="B4:I4"/>
    <mergeCell ref="I5:I11"/>
    <mergeCell ref="I12:I17"/>
    <mergeCell ref="I18:I20"/>
    <mergeCell ref="A1:I1"/>
    <mergeCell ref="A2:A3"/>
    <mergeCell ref="B2:B3"/>
    <mergeCell ref="C2:C3"/>
    <mergeCell ref="E2:E3"/>
  </mergeCells>
  <phoneticPr fontId="19" type="noConversion"/>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showWhiteSpace="0" topLeftCell="A10" zoomScaleNormal="100" zoomScaleSheetLayoutView="120" zoomScalePageLayoutView="120" workbookViewId="0">
      <selection activeCell="B6" sqref="B6"/>
    </sheetView>
  </sheetViews>
  <sheetFormatPr defaultRowHeight="15"/>
  <cols>
    <col min="1" max="1" width="10.7109375" customWidth="1"/>
    <col min="2" max="2" width="29.28515625" customWidth="1"/>
    <col min="3" max="3" width="17.5703125" customWidth="1"/>
    <col min="4" max="4" width="8.85546875" customWidth="1"/>
    <col min="5" max="5" width="10.140625" customWidth="1"/>
    <col min="7" max="7" width="8.7109375" customWidth="1"/>
    <col min="8" max="8" width="8.85546875" customWidth="1"/>
    <col min="9" max="9" width="72" customWidth="1"/>
    <col min="10" max="10" width="35.42578125" customWidth="1"/>
    <col min="12" max="12" width="20.28515625" customWidth="1"/>
  </cols>
  <sheetData>
    <row r="1" spans="1:12" ht="19.5" thickBot="1">
      <c r="A1" s="208" t="s">
        <v>245</v>
      </c>
      <c r="B1" s="208"/>
      <c r="C1" s="208"/>
      <c r="D1" s="208"/>
      <c r="E1" s="208"/>
      <c r="F1" s="208"/>
      <c r="G1" s="208"/>
      <c r="H1" s="208"/>
      <c r="I1" s="208"/>
    </row>
    <row r="2" spans="1:12" ht="41.25" customHeight="1" thickBot="1">
      <c r="A2" s="209" t="s">
        <v>242</v>
      </c>
      <c r="B2" s="209"/>
      <c r="C2" s="209"/>
      <c r="D2" s="209"/>
      <c r="E2" s="209"/>
      <c r="F2" s="209"/>
      <c r="G2" s="209"/>
      <c r="H2" s="209"/>
      <c r="I2" s="209"/>
      <c r="J2" s="210"/>
      <c r="K2" s="210"/>
      <c r="L2" s="36"/>
    </row>
    <row r="3" spans="1:12" ht="23.25" customHeight="1" thickBot="1">
      <c r="A3" s="211" t="s">
        <v>259</v>
      </c>
      <c r="B3" s="202" t="s">
        <v>260</v>
      </c>
      <c r="C3" s="202" t="s">
        <v>261</v>
      </c>
      <c r="D3" s="76" t="s">
        <v>262</v>
      </c>
      <c r="E3" s="77" t="s">
        <v>244</v>
      </c>
      <c r="F3" s="205" t="s">
        <v>265</v>
      </c>
      <c r="G3" s="206"/>
      <c r="H3" s="207"/>
      <c r="I3" s="202" t="s">
        <v>266</v>
      </c>
      <c r="J3" s="37" t="s">
        <v>166</v>
      </c>
      <c r="K3" s="204"/>
      <c r="L3" s="204"/>
    </row>
    <row r="4" spans="1:12" ht="47.25" customHeight="1" thickBot="1">
      <c r="A4" s="212"/>
      <c r="B4" s="203"/>
      <c r="C4" s="203"/>
      <c r="D4" s="1">
        <v>2015</v>
      </c>
      <c r="E4" s="75">
        <v>2016</v>
      </c>
      <c r="F4" s="1">
        <v>2017</v>
      </c>
      <c r="G4" s="1">
        <v>2018</v>
      </c>
      <c r="H4" s="1">
        <v>2019</v>
      </c>
      <c r="I4" s="203"/>
      <c r="J4" s="38"/>
      <c r="K4" s="204" t="s">
        <v>170</v>
      </c>
      <c r="L4" s="204"/>
    </row>
    <row r="5" spans="1:12" ht="47.25" customHeight="1" thickBot="1">
      <c r="A5" s="2" t="s">
        <v>270</v>
      </c>
      <c r="B5" s="221" t="s">
        <v>271</v>
      </c>
      <c r="C5" s="222"/>
      <c r="D5" s="222"/>
      <c r="E5" s="222"/>
      <c r="F5" s="222"/>
      <c r="G5" s="222"/>
      <c r="H5" s="222"/>
      <c r="I5" s="223"/>
      <c r="J5" s="38"/>
      <c r="K5" s="204" t="s">
        <v>171</v>
      </c>
      <c r="L5" s="204"/>
    </row>
    <row r="6" spans="1:12" ht="144.75" customHeight="1" thickBot="1">
      <c r="A6" s="200">
        <v>1</v>
      </c>
      <c r="B6" s="3" t="s">
        <v>195</v>
      </c>
      <c r="C6" s="3" t="s">
        <v>278</v>
      </c>
      <c r="D6" s="41">
        <v>3440</v>
      </c>
      <c r="E6" s="48">
        <v>3450</v>
      </c>
      <c r="F6" s="48">
        <f>E6+E14-E15+E16</f>
        <v>3532</v>
      </c>
      <c r="G6" s="48">
        <f>F6+F14-F15+F16</f>
        <v>3532</v>
      </c>
      <c r="H6" s="48">
        <f>G6+G14-G15+G16</f>
        <v>3532</v>
      </c>
      <c r="I6" s="214" t="s">
        <v>196</v>
      </c>
      <c r="J6" s="38"/>
      <c r="K6" s="204" t="s">
        <v>172</v>
      </c>
      <c r="L6" s="204"/>
    </row>
    <row r="7" spans="1:12" ht="13.5" customHeight="1" thickBot="1">
      <c r="A7" s="213"/>
      <c r="B7" s="3" t="s">
        <v>272</v>
      </c>
      <c r="C7" s="3" t="s">
        <v>273</v>
      </c>
      <c r="D7" s="41"/>
      <c r="E7" s="78">
        <f>E6/D6*100</f>
        <v>100.29069767441861</v>
      </c>
      <c r="F7" s="78">
        <f>F6/E6*100</f>
        <v>102.37681159420289</v>
      </c>
      <c r="G7" s="78">
        <f>G6/F6*100</f>
        <v>100</v>
      </c>
      <c r="H7" s="78">
        <f>H6/G6*100</f>
        <v>100</v>
      </c>
      <c r="I7" s="215"/>
    </row>
    <row r="8" spans="1:12" ht="15.75" thickBot="1">
      <c r="A8" s="201"/>
      <c r="B8" s="3" t="s">
        <v>274</v>
      </c>
      <c r="C8" s="3"/>
      <c r="D8" s="41"/>
      <c r="E8" s="41"/>
      <c r="F8" s="41"/>
      <c r="G8" s="41"/>
      <c r="H8" s="41"/>
      <c r="I8" s="215"/>
    </row>
    <row r="9" spans="1:12" ht="16.5" thickBot="1">
      <c r="A9" s="200" t="s">
        <v>47</v>
      </c>
      <c r="B9" s="3" t="s">
        <v>275</v>
      </c>
      <c r="C9" s="3" t="s">
        <v>278</v>
      </c>
      <c r="D9" s="41"/>
      <c r="E9" s="48"/>
      <c r="F9" s="48"/>
      <c r="G9" s="48"/>
      <c r="H9" s="48"/>
      <c r="I9" s="215"/>
      <c r="J9" s="224"/>
      <c r="K9" s="225"/>
      <c r="L9" s="36"/>
    </row>
    <row r="10" spans="1:12" ht="14.25" customHeight="1" thickBot="1">
      <c r="A10" s="201"/>
      <c r="B10" s="3" t="s">
        <v>272</v>
      </c>
      <c r="C10" s="3" t="s">
        <v>273</v>
      </c>
      <c r="D10" s="78"/>
      <c r="E10" s="78">
        <f ca="1">E10/D10*100</f>
        <v>0</v>
      </c>
      <c r="F10" s="78" t="e">
        <f>F9/E9*100</f>
        <v>#DIV/0!</v>
      </c>
      <c r="G10" s="78" t="e">
        <f>G9/F9*100</f>
        <v>#DIV/0!</v>
      </c>
      <c r="H10" s="78" t="e">
        <f>H9/G9*100</f>
        <v>#DIV/0!</v>
      </c>
      <c r="I10" s="215"/>
      <c r="J10" s="37" t="s">
        <v>166</v>
      </c>
      <c r="K10" s="204"/>
      <c r="L10" s="204"/>
    </row>
    <row r="11" spans="1:12" ht="48" customHeight="1" thickBot="1">
      <c r="A11" s="200" t="s">
        <v>48</v>
      </c>
      <c r="B11" s="3" t="s">
        <v>276</v>
      </c>
      <c r="C11" s="3" t="s">
        <v>278</v>
      </c>
      <c r="D11" s="48">
        <f>D6-D9</f>
        <v>3440</v>
      </c>
      <c r="E11" s="48">
        <f>E6-E9</f>
        <v>3450</v>
      </c>
      <c r="F11" s="48">
        <f>F6-F9</f>
        <v>3532</v>
      </c>
      <c r="G11" s="48">
        <f>G6-G9</f>
        <v>3532</v>
      </c>
      <c r="H11" s="48">
        <f>H6-H9</f>
        <v>3532</v>
      </c>
      <c r="I11" s="215"/>
      <c r="J11" s="38"/>
      <c r="K11" s="204" t="s">
        <v>167</v>
      </c>
      <c r="L11" s="204"/>
    </row>
    <row r="12" spans="1:12" ht="58.5" customHeight="1" thickBot="1">
      <c r="A12" s="201"/>
      <c r="B12" s="3" t="s">
        <v>277</v>
      </c>
      <c r="C12" s="3" t="s">
        <v>273</v>
      </c>
      <c r="D12" s="41"/>
      <c r="E12" s="78">
        <f>E11/D11*100</f>
        <v>100.29069767441861</v>
      </c>
      <c r="F12" s="78">
        <f>F11/E11*100</f>
        <v>102.37681159420289</v>
      </c>
      <c r="G12" s="78">
        <f>G11/F11*100</f>
        <v>100</v>
      </c>
      <c r="H12" s="78">
        <f>H11/G11*100</f>
        <v>100</v>
      </c>
      <c r="I12" s="216"/>
      <c r="J12" s="38"/>
      <c r="K12" s="204" t="s">
        <v>168</v>
      </c>
      <c r="L12" s="204"/>
    </row>
    <row r="13" spans="1:12" ht="53.25" customHeight="1" thickBot="1">
      <c r="A13" s="91"/>
      <c r="B13" s="41" t="s">
        <v>247</v>
      </c>
      <c r="C13" s="41" t="s">
        <v>278</v>
      </c>
      <c r="D13" s="48">
        <f>(D6+E6)/2</f>
        <v>3445</v>
      </c>
      <c r="E13" s="48">
        <f>(E6+F6)/2</f>
        <v>3491</v>
      </c>
      <c r="F13" s="48">
        <f>(F6+G6)/2</f>
        <v>3532</v>
      </c>
      <c r="G13" s="48">
        <f>(G6+H6)/2</f>
        <v>3532</v>
      </c>
      <c r="H13" s="48">
        <f>(H6+(H6+H14-H15+H16))/2</f>
        <v>3532</v>
      </c>
      <c r="I13" s="90" t="s">
        <v>251</v>
      </c>
      <c r="J13" s="38"/>
      <c r="K13" s="204" t="s">
        <v>169</v>
      </c>
      <c r="L13" s="204"/>
    </row>
    <row r="14" spans="1:12" ht="153.75" customHeight="1" thickBot="1">
      <c r="A14" s="15">
        <v>2</v>
      </c>
      <c r="B14" s="3" t="s">
        <v>100</v>
      </c>
      <c r="C14" s="3" t="s">
        <v>278</v>
      </c>
      <c r="D14" s="80">
        <v>40</v>
      </c>
      <c r="E14" s="80">
        <v>35</v>
      </c>
      <c r="F14" s="80"/>
      <c r="G14" s="80"/>
      <c r="H14" s="80"/>
      <c r="I14" s="219" t="s">
        <v>197</v>
      </c>
    </row>
    <row r="15" spans="1:12" ht="105" customHeight="1" thickBot="1">
      <c r="A15" s="15">
        <v>3</v>
      </c>
      <c r="B15" s="3" t="s">
        <v>101</v>
      </c>
      <c r="C15" s="3" t="s">
        <v>278</v>
      </c>
      <c r="D15" s="80">
        <v>50</v>
      </c>
      <c r="E15" s="80">
        <v>52</v>
      </c>
      <c r="F15" s="80"/>
      <c r="G15" s="80"/>
      <c r="H15" s="80"/>
      <c r="I15" s="220"/>
    </row>
    <row r="16" spans="1:12" ht="27" customHeight="1" thickBot="1">
      <c r="A16" s="15">
        <v>4</v>
      </c>
      <c r="B16" s="3" t="s">
        <v>173</v>
      </c>
      <c r="C16" s="3" t="s">
        <v>278</v>
      </c>
      <c r="D16" s="80">
        <v>60</v>
      </c>
      <c r="E16" s="80">
        <v>99</v>
      </c>
      <c r="F16" s="80"/>
      <c r="G16" s="80"/>
      <c r="H16" s="80"/>
      <c r="I16" s="20" t="s">
        <v>198</v>
      </c>
    </row>
    <row r="17" spans="1:9" ht="24.75" customHeight="1" thickBot="1">
      <c r="A17" s="15">
        <v>5</v>
      </c>
      <c r="B17" s="3" t="s">
        <v>279</v>
      </c>
      <c r="C17" s="3" t="s">
        <v>280</v>
      </c>
      <c r="D17" s="79"/>
      <c r="E17" s="79">
        <f>E14/E13*1000</f>
        <v>10.025780578630764</v>
      </c>
      <c r="F17" s="79">
        <f>F14/F13*1000</f>
        <v>0</v>
      </c>
      <c r="G17" s="79">
        <f>G14/G13*1000</f>
        <v>0</v>
      </c>
      <c r="H17" s="79">
        <f>H14/H13*1000</f>
        <v>0</v>
      </c>
      <c r="I17" s="217" t="s">
        <v>102</v>
      </c>
    </row>
    <row r="18" spans="1:9" ht="26.25" customHeight="1" thickBot="1">
      <c r="A18" s="15">
        <v>6</v>
      </c>
      <c r="B18" s="3" t="s">
        <v>281</v>
      </c>
      <c r="C18" s="3" t="s">
        <v>280</v>
      </c>
      <c r="D18" s="79"/>
      <c r="E18" s="79">
        <f>E15/E13*1000</f>
        <v>14.895445431108566</v>
      </c>
      <c r="F18" s="79">
        <f>F15/F13*1000</f>
        <v>0</v>
      </c>
      <c r="G18" s="79">
        <f>G15/G13*1000</f>
        <v>0</v>
      </c>
      <c r="H18" s="79">
        <f>H15/H13*1000</f>
        <v>0</v>
      </c>
      <c r="I18" s="218"/>
    </row>
    <row r="19" spans="1:9" ht="26.25" customHeight="1" thickBot="1">
      <c r="A19" s="15">
        <v>7</v>
      </c>
      <c r="B19" s="3" t="s">
        <v>282</v>
      </c>
      <c r="C19" s="3" t="s">
        <v>280</v>
      </c>
      <c r="D19" s="79"/>
      <c r="E19" s="79">
        <f>E17-E18</f>
        <v>-4.8696648524778023</v>
      </c>
      <c r="F19" s="79">
        <f>F17-F18</f>
        <v>0</v>
      </c>
      <c r="G19" s="79">
        <f>G17-G18</f>
        <v>0</v>
      </c>
      <c r="H19" s="79">
        <f>H17-H18</f>
        <v>0</v>
      </c>
      <c r="I19" s="3" t="s">
        <v>246</v>
      </c>
    </row>
    <row r="20" spans="1:9" ht="26.25" thickBot="1">
      <c r="A20" s="15">
        <v>8</v>
      </c>
      <c r="B20" s="3" t="s">
        <v>283</v>
      </c>
      <c r="C20" s="3" t="s">
        <v>280</v>
      </c>
      <c r="D20" s="79"/>
      <c r="E20" s="79">
        <f>E16/E13*1000</f>
        <v>28.358636493841306</v>
      </c>
      <c r="F20" s="79">
        <f>F16/F13*1000</f>
        <v>0</v>
      </c>
      <c r="G20" s="79">
        <f>G16/G13*1000</f>
        <v>0</v>
      </c>
      <c r="H20" s="79">
        <f>H16/H13*1000</f>
        <v>0</v>
      </c>
      <c r="I20" s="3" t="s">
        <v>284</v>
      </c>
    </row>
  </sheetData>
  <mergeCells count="24">
    <mergeCell ref="I17:I18"/>
    <mergeCell ref="I14:I15"/>
    <mergeCell ref="K13:L13"/>
    <mergeCell ref="B5:I5"/>
    <mergeCell ref="K5:L5"/>
    <mergeCell ref="J9:K9"/>
    <mergeCell ref="K10:L10"/>
    <mergeCell ref="K6:L6"/>
    <mergeCell ref="A1:I1"/>
    <mergeCell ref="K12:L12"/>
    <mergeCell ref="A2:I2"/>
    <mergeCell ref="K11:L11"/>
    <mergeCell ref="J2:K2"/>
    <mergeCell ref="A3:A4"/>
    <mergeCell ref="A6:A8"/>
    <mergeCell ref="I6:I12"/>
    <mergeCell ref="K4:L4"/>
    <mergeCell ref="A9:A10"/>
    <mergeCell ref="A11:A12"/>
    <mergeCell ref="B3:B4"/>
    <mergeCell ref="C3:C4"/>
    <mergeCell ref="K3:L3"/>
    <mergeCell ref="F3:H3"/>
    <mergeCell ref="I3:I4"/>
  </mergeCells>
  <phoneticPr fontId="19" type="noConversion"/>
  <pageMargins left="0.7" right="0.7" top="0.75" bottom="0.75" header="0.3" footer="0.3"/>
  <pageSetup paperSize="9" scale="57" fitToHeight="0" orientation="portrait" r:id="rId1"/>
  <legacyDrawing r:id="rId2"/>
  <oleObjects>
    <oleObject progId="Equation.3" shapeId="14337" r:id="rId3"/>
    <oleObject progId="Equation.3" shapeId="14338" r:id="rId4"/>
    <oleObject progId="Equation.3" shapeId="14339" r:id="rId5"/>
    <oleObject progId="Equation.3" shapeId="14340" r:id="rId6"/>
    <oleObject progId="Equation.3" shapeId="14341" r:id="rId7"/>
    <oleObject progId="Equation.3" shapeId="14342" r:id="rId8"/>
    <oleObject progId="Equation.3" shapeId="14343" r:id="rId9"/>
    <oleObject progId="Equation.3" shapeId="14344" r:id="rId10"/>
    <oleObject progId="Equation.3" shapeId="14345" r:id="rId11"/>
  </oleObjects>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Normal="120" zoomScaleSheetLayoutView="120" zoomScalePageLayoutView="120" workbookViewId="0">
      <selection activeCell="A2" sqref="A2:A3"/>
    </sheetView>
  </sheetViews>
  <sheetFormatPr defaultRowHeight="15"/>
  <cols>
    <col min="1" max="1" width="5.4257812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c r="A1" s="209" t="s">
        <v>238</v>
      </c>
      <c r="B1" s="226"/>
      <c r="C1" s="226"/>
      <c r="D1" s="226"/>
      <c r="E1" s="226"/>
      <c r="F1" s="226"/>
      <c r="G1" s="226"/>
      <c r="H1" s="226"/>
      <c r="I1" s="226"/>
    </row>
    <row r="2" spans="1:9" ht="23.25" customHeight="1" thickBot="1">
      <c r="A2" s="211" t="s">
        <v>259</v>
      </c>
      <c r="B2" s="202" t="s">
        <v>260</v>
      </c>
      <c r="C2" s="202" t="s">
        <v>261</v>
      </c>
      <c r="D2" s="12" t="s">
        <v>262</v>
      </c>
      <c r="E2" s="202">
        <v>2016</v>
      </c>
      <c r="F2" s="205" t="s">
        <v>265</v>
      </c>
      <c r="G2" s="230"/>
      <c r="H2" s="231"/>
      <c r="I2" s="202" t="s">
        <v>266</v>
      </c>
    </row>
    <row r="3" spans="1:9" ht="18" customHeight="1" thickBot="1">
      <c r="A3" s="212"/>
      <c r="B3" s="203"/>
      <c r="C3" s="203"/>
      <c r="D3" s="1">
        <v>2015</v>
      </c>
      <c r="E3" s="203"/>
      <c r="F3" s="1">
        <v>2017</v>
      </c>
      <c r="G3" s="1">
        <v>2018</v>
      </c>
      <c r="H3" s="1">
        <v>2019</v>
      </c>
      <c r="I3" s="203"/>
    </row>
    <row r="4" spans="1:9" ht="15.75" customHeight="1" thickBot="1">
      <c r="A4" s="6" t="s">
        <v>285</v>
      </c>
      <c r="B4" s="221" t="s">
        <v>424</v>
      </c>
      <c r="C4" s="222"/>
      <c r="D4" s="222"/>
      <c r="E4" s="222"/>
      <c r="F4" s="222"/>
      <c r="G4" s="222"/>
      <c r="H4" s="222"/>
      <c r="I4" s="223"/>
    </row>
    <row r="5" spans="1:9" ht="140.25" customHeight="1" thickBot="1">
      <c r="A5" s="15">
        <v>1</v>
      </c>
      <c r="B5" s="3" t="s">
        <v>425</v>
      </c>
      <c r="C5" s="3" t="s">
        <v>278</v>
      </c>
      <c r="D5" s="3">
        <v>360</v>
      </c>
      <c r="E5" s="3">
        <v>340</v>
      </c>
      <c r="F5" s="3"/>
      <c r="G5" s="3"/>
      <c r="H5" s="3"/>
      <c r="I5" s="8" t="s">
        <v>0</v>
      </c>
    </row>
    <row r="6" spans="1:9" ht="152.25" customHeight="1" thickBot="1">
      <c r="A6" s="15" t="s">
        <v>103</v>
      </c>
      <c r="B6" s="3" t="s">
        <v>1</v>
      </c>
      <c r="C6" s="3" t="s">
        <v>273</v>
      </c>
      <c r="D6" s="3">
        <v>2.2200000000000002</v>
      </c>
      <c r="E6" s="3">
        <v>2.2000000000000002</v>
      </c>
      <c r="F6" s="3"/>
      <c r="G6" s="3"/>
      <c r="H6" s="22"/>
      <c r="I6" s="21" t="s">
        <v>158</v>
      </c>
    </row>
    <row r="7" spans="1:9" ht="65.25" customHeight="1" thickBot="1">
      <c r="A7" s="15" t="s">
        <v>104</v>
      </c>
      <c r="B7" s="3" t="s">
        <v>2</v>
      </c>
      <c r="C7" s="3" t="s">
        <v>278</v>
      </c>
      <c r="D7" s="3">
        <v>35</v>
      </c>
      <c r="E7" s="3">
        <v>26</v>
      </c>
      <c r="F7" s="3"/>
      <c r="G7" s="3"/>
      <c r="H7" s="22"/>
      <c r="I7" s="13"/>
    </row>
    <row r="8" spans="1:9" ht="51.75" customHeight="1" thickBot="1">
      <c r="A8" s="15" t="s">
        <v>105</v>
      </c>
      <c r="B8" s="3" t="s">
        <v>3</v>
      </c>
      <c r="C8" s="3" t="s">
        <v>4</v>
      </c>
      <c r="D8" s="3">
        <v>2</v>
      </c>
      <c r="E8" s="3">
        <v>1</v>
      </c>
      <c r="F8" s="3"/>
      <c r="G8" s="3"/>
      <c r="H8" s="3"/>
      <c r="I8" s="3" t="s">
        <v>162</v>
      </c>
    </row>
    <row r="9" spans="1:9" s="42" customFormat="1" ht="27" customHeight="1" thickBot="1">
      <c r="A9" s="40" t="s">
        <v>106</v>
      </c>
      <c r="B9" s="41" t="s">
        <v>5</v>
      </c>
      <c r="C9" s="41" t="s">
        <v>4</v>
      </c>
      <c r="D9" s="41"/>
      <c r="E9" s="41"/>
      <c r="F9" s="41"/>
      <c r="G9" s="41"/>
      <c r="H9" s="41"/>
      <c r="I9" s="227" t="s">
        <v>199</v>
      </c>
    </row>
    <row r="10" spans="1:9" s="42" customFormat="1" ht="24" customHeight="1" thickBot="1">
      <c r="A10" s="40" t="s">
        <v>91</v>
      </c>
      <c r="B10" s="41" t="s">
        <v>6</v>
      </c>
      <c r="C10" s="41" t="s">
        <v>4</v>
      </c>
      <c r="D10" s="41"/>
      <c r="E10" s="41"/>
      <c r="F10" s="41"/>
      <c r="G10" s="41"/>
      <c r="H10" s="41"/>
      <c r="I10" s="228"/>
    </row>
    <row r="11" spans="1:9" s="42" customFormat="1" ht="27" customHeight="1" thickBot="1">
      <c r="A11" s="40" t="s">
        <v>92</v>
      </c>
      <c r="B11" s="41" t="s">
        <v>7</v>
      </c>
      <c r="C11" s="41" t="s">
        <v>4</v>
      </c>
      <c r="D11" s="41"/>
      <c r="E11" s="41"/>
      <c r="F11" s="41"/>
      <c r="G11" s="41"/>
      <c r="H11" s="41"/>
      <c r="I11" s="229"/>
    </row>
    <row r="12" spans="1:9" s="42" customFormat="1" ht="147.75" customHeight="1" thickBot="1">
      <c r="A12" s="40" t="s">
        <v>140</v>
      </c>
      <c r="B12" s="44" t="s">
        <v>200</v>
      </c>
      <c r="C12" s="45" t="s">
        <v>278</v>
      </c>
      <c r="D12" s="45"/>
      <c r="E12" s="45"/>
      <c r="F12" s="45"/>
      <c r="G12" s="45"/>
      <c r="H12" s="45"/>
      <c r="I12" s="44" t="s">
        <v>201</v>
      </c>
    </row>
    <row r="13" spans="1:9" s="42" customFormat="1" ht="183.75" customHeight="1" thickBot="1">
      <c r="A13" s="40" t="s">
        <v>141</v>
      </c>
      <c r="B13" s="47" t="s">
        <v>202</v>
      </c>
      <c r="C13" s="47" t="s">
        <v>203</v>
      </c>
      <c r="D13" s="47">
        <v>23947.1</v>
      </c>
      <c r="E13" s="47">
        <v>27044.799999999999</v>
      </c>
      <c r="F13" s="47"/>
      <c r="G13" s="47"/>
      <c r="H13" s="47"/>
      <c r="I13" s="47" t="s">
        <v>204</v>
      </c>
    </row>
    <row r="14" spans="1:9" s="42" customFormat="1" ht="116.25" customHeight="1" thickBot="1">
      <c r="A14" s="49" t="s">
        <v>142</v>
      </c>
      <c r="B14" s="47" t="s">
        <v>205</v>
      </c>
      <c r="C14" s="47" t="s">
        <v>293</v>
      </c>
      <c r="D14" s="48"/>
      <c r="E14" s="48">
        <f>E13*E12*12/1000</f>
        <v>0</v>
      </c>
      <c r="F14" s="48">
        <f>F13*F12*12/1000</f>
        <v>0</v>
      </c>
      <c r="G14" s="48">
        <f>G13*G12*12/1000</f>
        <v>0</v>
      </c>
      <c r="H14" s="48">
        <f>H13*H12*12/1000</f>
        <v>0</v>
      </c>
      <c r="I14" s="43" t="s">
        <v>146</v>
      </c>
    </row>
  </sheetData>
  <mergeCells count="9">
    <mergeCell ref="A1:I1"/>
    <mergeCell ref="I2:I3"/>
    <mergeCell ref="B4:I4"/>
    <mergeCell ref="I9:I11"/>
    <mergeCell ref="A2:A3"/>
    <mergeCell ref="B2:B3"/>
    <mergeCell ref="C2:C3"/>
    <mergeCell ref="E2:E3"/>
    <mergeCell ref="F2:H2"/>
  </mergeCells>
  <phoneticPr fontId="19" type="noConversion"/>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Normal="120" zoomScaleSheetLayoutView="120" zoomScalePageLayoutView="120" workbookViewId="0">
      <selection activeCell="A2" sqref="A2:A3"/>
    </sheetView>
  </sheetViews>
  <sheetFormatPr defaultRowHeight="15"/>
  <cols>
    <col min="1" max="1" width="5" customWidth="1"/>
    <col min="2" max="2" width="29.28515625" customWidth="1"/>
    <col min="3" max="3" width="17.5703125" customWidth="1"/>
    <col min="4" max="5" width="8.85546875" customWidth="1"/>
    <col min="6" max="6" width="8.28515625" customWidth="1"/>
    <col min="7" max="7" width="12" customWidth="1"/>
    <col min="8" max="8" width="11.140625" customWidth="1"/>
    <col min="9" max="9" width="56" customWidth="1"/>
    <col min="10" max="10" width="14.5703125" customWidth="1"/>
  </cols>
  <sheetData>
    <row r="1" spans="1:9" ht="42" customHeight="1" thickBot="1">
      <c r="A1" s="209" t="s">
        <v>238</v>
      </c>
      <c r="B1" s="226"/>
      <c r="C1" s="226"/>
      <c r="D1" s="226"/>
      <c r="E1" s="226"/>
      <c r="F1" s="226"/>
      <c r="G1" s="226"/>
      <c r="H1" s="226"/>
      <c r="I1" s="226"/>
    </row>
    <row r="2" spans="1:9" ht="21.75" customHeight="1" thickBot="1">
      <c r="A2" s="243" t="s">
        <v>259</v>
      </c>
      <c r="B2" s="245" t="s">
        <v>260</v>
      </c>
      <c r="C2" s="245" t="s">
        <v>261</v>
      </c>
      <c r="D2" s="50" t="s">
        <v>262</v>
      </c>
      <c r="E2" s="101" t="s">
        <v>237</v>
      </c>
      <c r="F2" s="247" t="s">
        <v>265</v>
      </c>
      <c r="G2" s="248"/>
      <c r="H2" s="249"/>
      <c r="I2" s="245" t="s">
        <v>266</v>
      </c>
    </row>
    <row r="3" spans="1:9" ht="18.75" customHeight="1" thickBot="1">
      <c r="A3" s="244"/>
      <c r="B3" s="246"/>
      <c r="C3" s="246"/>
      <c r="D3" s="51">
        <v>2015</v>
      </c>
      <c r="E3" s="102">
        <v>2016</v>
      </c>
      <c r="F3" s="51">
        <v>2017</v>
      </c>
      <c r="G3" s="51">
        <v>2018</v>
      </c>
      <c r="H3" s="51">
        <v>2019</v>
      </c>
      <c r="I3" s="246"/>
    </row>
    <row r="4" spans="1:9" ht="18" customHeight="1" thickBot="1">
      <c r="A4" s="52" t="s">
        <v>287</v>
      </c>
      <c r="B4" s="234" t="s">
        <v>288</v>
      </c>
      <c r="C4" s="235"/>
      <c r="D4" s="235"/>
      <c r="E4" s="235"/>
      <c r="F4" s="235"/>
      <c r="G4" s="235"/>
      <c r="H4" s="235"/>
      <c r="I4" s="236"/>
    </row>
    <row r="5" spans="1:9" ht="243" customHeight="1" thickBot="1">
      <c r="A5" s="237">
        <v>1</v>
      </c>
      <c r="B5" s="20" t="s">
        <v>123</v>
      </c>
      <c r="C5" s="47" t="s">
        <v>207</v>
      </c>
      <c r="D5" s="82">
        <v>14006</v>
      </c>
      <c r="E5" s="82">
        <v>15390</v>
      </c>
      <c r="F5" s="82">
        <f>F8+F11+F57</f>
        <v>0</v>
      </c>
      <c r="G5" s="82">
        <f>G8+G11+G57</f>
        <v>0</v>
      </c>
      <c r="H5" s="82">
        <f>H8+H11+H57</f>
        <v>0</v>
      </c>
      <c r="I5" s="214" t="s">
        <v>208</v>
      </c>
    </row>
    <row r="6" spans="1:9" ht="52.5" customHeight="1" thickBot="1">
      <c r="A6" s="238"/>
      <c r="B6" s="20" t="s">
        <v>289</v>
      </c>
      <c r="C6" s="47" t="s">
        <v>290</v>
      </c>
      <c r="D6" s="82"/>
      <c r="E6" s="82" t="e">
        <f>(D8*E9+D11*E12+D57*E58)/D5</f>
        <v>#DIV/0!</v>
      </c>
      <c r="F6" s="82" t="e">
        <f>(E8*F9+E11*F12+E57*F58)/E5</f>
        <v>#DIV/0!</v>
      </c>
      <c r="G6" s="82" t="e">
        <f>(F8*G9+F11*G12+F57*G58)/F5</f>
        <v>#DIV/0!</v>
      </c>
      <c r="H6" s="82" t="e">
        <f>(G8*H9+G11*H12+G57*H58)/G5</f>
        <v>#DIV/0!</v>
      </c>
      <c r="I6" s="215"/>
    </row>
    <row r="7" spans="1:9" ht="54.75" customHeight="1" thickBot="1">
      <c r="A7" s="239"/>
      <c r="B7" s="53" t="s">
        <v>291</v>
      </c>
      <c r="C7" s="47" t="s">
        <v>292</v>
      </c>
      <c r="D7" s="82"/>
      <c r="E7" s="82" t="e">
        <f>E5/D5/E6*10000</f>
        <v>#DIV/0!</v>
      </c>
      <c r="F7" s="82" t="e">
        <f>F5/E5/F6*10000</f>
        <v>#DIV/0!</v>
      </c>
      <c r="G7" s="82" t="e">
        <f>G5/F5/G6*10000</f>
        <v>#DIV/0!</v>
      </c>
      <c r="H7" s="82" t="e">
        <f>H5/G5/H6*10000</f>
        <v>#DIV/0!</v>
      </c>
      <c r="I7" s="216"/>
    </row>
    <row r="8" spans="1:9" ht="79.5" customHeight="1" thickBot="1">
      <c r="A8" s="237" t="s">
        <v>103</v>
      </c>
      <c r="B8" s="20" t="s">
        <v>124</v>
      </c>
      <c r="C8" s="47" t="s">
        <v>144</v>
      </c>
      <c r="D8" s="81"/>
      <c r="E8" s="81">
        <f>D8*E9*E10/10000</f>
        <v>0</v>
      </c>
      <c r="F8" s="81">
        <f>E8*F9*F10/10000</f>
        <v>0</v>
      </c>
      <c r="G8" s="81">
        <f>F8*G9*G10/10000</f>
        <v>0</v>
      </c>
      <c r="H8" s="81">
        <f>G8*H9*H10/10000</f>
        <v>0</v>
      </c>
      <c r="I8" s="214" t="s">
        <v>209</v>
      </c>
    </row>
    <row r="9" spans="1:9" ht="39.75" customHeight="1" thickBot="1">
      <c r="A9" s="238"/>
      <c r="B9" s="53" t="s">
        <v>294</v>
      </c>
      <c r="C9" s="74" t="s">
        <v>295</v>
      </c>
      <c r="D9" s="81"/>
      <c r="E9" s="81"/>
      <c r="F9" s="81"/>
      <c r="G9" s="81"/>
      <c r="H9" s="81"/>
      <c r="I9" s="215"/>
    </row>
    <row r="10" spans="1:9" ht="26.25" thickBot="1">
      <c r="A10" s="239"/>
      <c r="B10" s="20" t="s">
        <v>296</v>
      </c>
      <c r="C10" s="47" t="s">
        <v>292</v>
      </c>
      <c r="D10" s="81"/>
      <c r="E10" s="81"/>
      <c r="F10" s="81"/>
      <c r="G10" s="81"/>
      <c r="H10" s="81"/>
      <c r="I10" s="216"/>
    </row>
    <row r="11" spans="1:9" ht="77.25" customHeight="1" thickBot="1">
      <c r="A11" s="240">
        <v>3</v>
      </c>
      <c r="B11" s="20" t="s">
        <v>297</v>
      </c>
      <c r="C11" s="47" t="s">
        <v>144</v>
      </c>
      <c r="D11" s="81">
        <f>D15+D18+D21+D24+D27+D30+D33+D36+D39+D42+D45+D48+D51+D54</f>
        <v>0</v>
      </c>
      <c r="E11" s="81">
        <f>E15+E18+E21+E24+E27+E30+E33+E36+E39+E42+E45+E48+E51+E54</f>
        <v>0</v>
      </c>
      <c r="F11" s="81">
        <f>F15+F18+F21+F24+F27+F30+F33+F36+F39+F42+F45+F48+F51+F54</f>
        <v>0</v>
      </c>
      <c r="G11" s="81">
        <f>G15+G18+G21+G24+G27+G30+G33+G36+G39+G42+G45+G48+G51+G54</f>
        <v>0</v>
      </c>
      <c r="H11" s="81">
        <f>H15+H18+H21+H24+H27+H30+H33+H36+H39+H42+H45+H48+H51+H54</f>
        <v>0</v>
      </c>
      <c r="I11" s="214" t="s">
        <v>210</v>
      </c>
    </row>
    <row r="12" spans="1:9" ht="51.75" customHeight="1" thickBot="1">
      <c r="A12" s="241"/>
      <c r="B12" s="20" t="s">
        <v>298</v>
      </c>
      <c r="C12" s="47" t="s">
        <v>290</v>
      </c>
      <c r="D12" s="81"/>
      <c r="E12" s="81" t="e">
        <f>(D15*E16+D18*E19+D21*E22+D24*E25+D27*E28+D30*E31+D33*E34+D36*E37+D39*E40+D42*E43+D45*E46+D48*E49+D51*E52+D54*E55)/D11</f>
        <v>#DIV/0!</v>
      </c>
      <c r="F12" s="81" t="e">
        <f>(E15*F16+E18*F19+E21*F22+E24*F25+E27*F28+E30*F31+E33*F34+E36*F37+E39*F40+E42*F43+E45*F46+E48*F49+E51*F52+E54*F55)/E11</f>
        <v>#DIV/0!</v>
      </c>
      <c r="G12" s="81" t="e">
        <f>(F15*G16+F18*G19+F21*G22+F24*G25+F27*G28+F30*G31+F33*G34+F36*G37+F39*G40+F42*G43+F45*G46+F48*G49+F51*G52+F54*G55)/F11</f>
        <v>#DIV/0!</v>
      </c>
      <c r="H12" s="81" t="e">
        <f>(G15*H16+G18*H19+G21*H22+G24*H25+G27*H28+G30*H31+G33*H34+G36*H37+G39*H40+G42*H43+G45*H46+G48*H49+G51*H52+G54*H55)/G11</f>
        <v>#DIV/0!</v>
      </c>
      <c r="I12" s="215"/>
    </row>
    <row r="13" spans="1:9" ht="26.25" customHeight="1" thickBot="1">
      <c r="A13" s="242"/>
      <c r="B13" s="20" t="s">
        <v>296</v>
      </c>
      <c r="C13" s="47" t="s">
        <v>292</v>
      </c>
      <c r="D13" s="81"/>
      <c r="E13" s="81" t="e">
        <f>E11/D11/E12*10000</f>
        <v>#DIV/0!</v>
      </c>
      <c r="F13" s="81" t="e">
        <f>F11/E11/F12*10000</f>
        <v>#DIV/0!</v>
      </c>
      <c r="G13" s="81" t="e">
        <f>G11/F11/G12*10000</f>
        <v>#DIV/0!</v>
      </c>
      <c r="H13" s="81" t="e">
        <f>H11/G11/H12*10000</f>
        <v>#DIV/0!</v>
      </c>
      <c r="I13" s="215"/>
    </row>
    <row r="14" spans="1:9" ht="12.75" customHeight="1" thickBot="1">
      <c r="A14" s="15"/>
      <c r="B14" s="20" t="s">
        <v>274</v>
      </c>
      <c r="C14" s="20"/>
      <c r="D14" s="83"/>
      <c r="E14" s="83"/>
      <c r="F14" s="83"/>
      <c r="G14" s="83"/>
      <c r="H14" s="83"/>
      <c r="I14" s="54"/>
    </row>
    <row r="15" spans="1:9" ht="39" customHeight="1" thickBot="1">
      <c r="A15" s="200" t="s">
        <v>53</v>
      </c>
      <c r="B15" s="20" t="s">
        <v>299</v>
      </c>
      <c r="C15" s="20" t="s">
        <v>144</v>
      </c>
      <c r="D15" s="83"/>
      <c r="E15" s="81">
        <f>D15*E16*E17/10000</f>
        <v>0</v>
      </c>
      <c r="F15" s="81">
        <f>E15*F16*F17/10000</f>
        <v>0</v>
      </c>
      <c r="G15" s="81">
        <f>F15*G16*G17/10000</f>
        <v>0</v>
      </c>
      <c r="H15" s="81">
        <f>G15*H16*H17/10000</f>
        <v>0</v>
      </c>
      <c r="I15" s="219" t="s">
        <v>211</v>
      </c>
    </row>
    <row r="16" spans="1:9" ht="53.25" customHeight="1" thickBot="1">
      <c r="A16" s="213"/>
      <c r="B16" s="20" t="s">
        <v>298</v>
      </c>
      <c r="C16" s="20" t="s">
        <v>290</v>
      </c>
      <c r="D16" s="81"/>
      <c r="E16" s="81"/>
      <c r="F16" s="81"/>
      <c r="G16" s="81"/>
      <c r="H16" s="81"/>
      <c r="I16" s="233"/>
    </row>
    <row r="17" spans="1:9" ht="27" customHeight="1" thickBot="1">
      <c r="A17" s="201"/>
      <c r="B17" s="20" t="s">
        <v>296</v>
      </c>
      <c r="C17" s="20" t="s">
        <v>292</v>
      </c>
      <c r="D17" s="81"/>
      <c r="E17" s="81"/>
      <c r="F17" s="81"/>
      <c r="G17" s="81"/>
      <c r="H17" s="81"/>
      <c r="I17" s="233"/>
    </row>
    <row r="18" spans="1:9" ht="27.75" customHeight="1" thickBot="1">
      <c r="A18" s="200" t="s">
        <v>54</v>
      </c>
      <c r="B18" s="20" t="s">
        <v>131</v>
      </c>
      <c r="C18" s="20" t="s">
        <v>144</v>
      </c>
      <c r="D18" s="83"/>
      <c r="E18" s="81">
        <f>D18*E19*E20/10000</f>
        <v>0</v>
      </c>
      <c r="F18" s="81">
        <f>E18*F19*F20/10000</f>
        <v>0</v>
      </c>
      <c r="G18" s="81">
        <f>F18*G19*G20/10000</f>
        <v>0</v>
      </c>
      <c r="H18" s="81">
        <f>G18*H19*H20/10000</f>
        <v>0</v>
      </c>
      <c r="I18" s="233"/>
    </row>
    <row r="19" spans="1:9" ht="51" customHeight="1" thickBot="1">
      <c r="A19" s="213"/>
      <c r="B19" s="20" t="s">
        <v>298</v>
      </c>
      <c r="C19" s="20" t="s">
        <v>290</v>
      </c>
      <c r="D19" s="81"/>
      <c r="E19" s="81"/>
      <c r="F19" s="81"/>
      <c r="G19" s="81"/>
      <c r="H19" s="81"/>
      <c r="I19" s="233"/>
    </row>
    <row r="20" spans="1:9" ht="28.5" customHeight="1" thickBot="1">
      <c r="A20" s="201"/>
      <c r="B20" s="20" t="s">
        <v>296</v>
      </c>
      <c r="C20" s="20" t="s">
        <v>292</v>
      </c>
      <c r="D20" s="81"/>
      <c r="E20" s="81"/>
      <c r="F20" s="81"/>
      <c r="G20" s="81"/>
      <c r="H20" s="81"/>
      <c r="I20" s="233"/>
    </row>
    <row r="21" spans="1:9" ht="29.25" customHeight="1" thickBot="1">
      <c r="A21" s="200" t="s">
        <v>55</v>
      </c>
      <c r="B21" s="20" t="s">
        <v>132</v>
      </c>
      <c r="C21" s="20" t="s">
        <v>144</v>
      </c>
      <c r="D21" s="83"/>
      <c r="E21" s="81">
        <f>D21*E22*E23/10000</f>
        <v>0</v>
      </c>
      <c r="F21" s="81">
        <f>E21*F22*F23/10000</f>
        <v>0</v>
      </c>
      <c r="G21" s="81">
        <f>F21*G22*G23/10000</f>
        <v>0</v>
      </c>
      <c r="H21" s="81">
        <f>G21*H22*H23/10000</f>
        <v>0</v>
      </c>
      <c r="I21" s="233"/>
    </row>
    <row r="22" spans="1:9" ht="51.75" thickBot="1">
      <c r="A22" s="213"/>
      <c r="B22" s="20" t="s">
        <v>298</v>
      </c>
      <c r="C22" s="20" t="s">
        <v>290</v>
      </c>
      <c r="D22" s="81"/>
      <c r="E22" s="81"/>
      <c r="F22" s="81"/>
      <c r="G22" s="81"/>
      <c r="H22" s="81"/>
      <c r="I22" s="233"/>
    </row>
    <row r="23" spans="1:9" ht="26.25" customHeight="1" thickBot="1">
      <c r="A23" s="201"/>
      <c r="B23" s="20" t="s">
        <v>296</v>
      </c>
      <c r="C23" s="20" t="s">
        <v>292</v>
      </c>
      <c r="D23" s="81"/>
      <c r="E23" s="81"/>
      <c r="F23" s="81"/>
      <c r="G23" s="81"/>
      <c r="H23" s="81"/>
      <c r="I23" s="233"/>
    </row>
    <row r="24" spans="1:9" ht="26.25" customHeight="1" thickBot="1">
      <c r="A24" s="200" t="s">
        <v>56</v>
      </c>
      <c r="B24" s="20" t="s">
        <v>133</v>
      </c>
      <c r="C24" s="20" t="s">
        <v>144</v>
      </c>
      <c r="D24" s="83"/>
      <c r="E24" s="81">
        <f>D24*E25*E26/10000</f>
        <v>0</v>
      </c>
      <c r="F24" s="81">
        <f>E24*F25*F26/10000</f>
        <v>0</v>
      </c>
      <c r="G24" s="81">
        <f>F24*G25*G26/10000</f>
        <v>0</v>
      </c>
      <c r="H24" s="81">
        <f>G24*H25*H26/10000</f>
        <v>0</v>
      </c>
      <c r="I24" s="233"/>
    </row>
    <row r="25" spans="1:9" ht="51" customHeight="1" thickBot="1">
      <c r="A25" s="213"/>
      <c r="B25" s="20" t="s">
        <v>298</v>
      </c>
      <c r="C25" s="20" t="s">
        <v>290</v>
      </c>
      <c r="D25" s="81"/>
      <c r="E25" s="81"/>
      <c r="F25" s="81"/>
      <c r="G25" s="81"/>
      <c r="H25" s="81"/>
      <c r="I25" s="233"/>
    </row>
    <row r="26" spans="1:9" ht="27" customHeight="1" thickBot="1">
      <c r="A26" s="201"/>
      <c r="B26" s="20" t="s">
        <v>296</v>
      </c>
      <c r="C26" s="20" t="s">
        <v>292</v>
      </c>
      <c r="D26" s="81"/>
      <c r="E26" s="81"/>
      <c r="F26" s="81"/>
      <c r="G26" s="81"/>
      <c r="H26" s="81"/>
      <c r="I26" s="233"/>
    </row>
    <row r="27" spans="1:9" ht="25.5" customHeight="1" thickBot="1">
      <c r="A27" s="200" t="s">
        <v>57</v>
      </c>
      <c r="B27" s="20" t="s">
        <v>300</v>
      </c>
      <c r="C27" s="20" t="s">
        <v>144</v>
      </c>
      <c r="D27" s="83"/>
      <c r="E27" s="81">
        <f>D27*E28*E29/10000</f>
        <v>0</v>
      </c>
      <c r="F27" s="81">
        <f>E27*F28*F29/10000</f>
        <v>0</v>
      </c>
      <c r="G27" s="81">
        <f>F27*G28*G29/10000</f>
        <v>0</v>
      </c>
      <c r="H27" s="81">
        <f>G27*H28*H29/10000</f>
        <v>0</v>
      </c>
      <c r="I27" s="233"/>
    </row>
    <row r="28" spans="1:9" ht="51" customHeight="1" thickBot="1">
      <c r="A28" s="213"/>
      <c r="B28" s="20" t="s">
        <v>298</v>
      </c>
      <c r="C28" s="20" t="s">
        <v>290</v>
      </c>
      <c r="D28" s="81"/>
      <c r="E28" s="81"/>
      <c r="F28" s="81"/>
      <c r="G28" s="81"/>
      <c r="H28" s="81"/>
      <c r="I28" s="233"/>
    </row>
    <row r="29" spans="1:9" ht="27" customHeight="1" thickBot="1">
      <c r="A29" s="201"/>
      <c r="B29" s="20" t="s">
        <v>296</v>
      </c>
      <c r="C29" s="20" t="s">
        <v>292</v>
      </c>
      <c r="D29" s="81"/>
      <c r="E29" s="81"/>
      <c r="F29" s="81"/>
      <c r="G29" s="81"/>
      <c r="H29" s="81"/>
      <c r="I29" s="233"/>
    </row>
    <row r="30" spans="1:9" ht="26.25" customHeight="1" thickBot="1">
      <c r="A30" s="200" t="s">
        <v>58</v>
      </c>
      <c r="B30" s="20" t="s">
        <v>301</v>
      </c>
      <c r="C30" s="20" t="s">
        <v>144</v>
      </c>
      <c r="D30" s="83"/>
      <c r="E30" s="81">
        <f>D30*E31*E32/10000</f>
        <v>0</v>
      </c>
      <c r="F30" s="81">
        <f>E30*F31*F32/10000</f>
        <v>0</v>
      </c>
      <c r="G30" s="81">
        <f>F30*G31*G32/10000</f>
        <v>0</v>
      </c>
      <c r="H30" s="81">
        <f>G30*H31*H32/10000</f>
        <v>0</v>
      </c>
      <c r="I30" s="233"/>
    </row>
    <row r="31" spans="1:9" ht="52.5" customHeight="1" thickBot="1">
      <c r="A31" s="213"/>
      <c r="B31" s="20" t="s">
        <v>298</v>
      </c>
      <c r="C31" s="20" t="s">
        <v>290</v>
      </c>
      <c r="D31" s="81"/>
      <c r="E31" s="81"/>
      <c r="F31" s="81"/>
      <c r="G31" s="81"/>
      <c r="H31" s="81"/>
      <c r="I31" s="233"/>
    </row>
    <row r="32" spans="1:9" ht="30" customHeight="1" thickBot="1">
      <c r="A32" s="201"/>
      <c r="B32" s="20" t="s">
        <v>296</v>
      </c>
      <c r="C32" s="20" t="s">
        <v>292</v>
      </c>
      <c r="D32" s="81"/>
      <c r="E32" s="81"/>
      <c r="F32" s="81"/>
      <c r="G32" s="81"/>
      <c r="H32" s="81"/>
      <c r="I32" s="233"/>
    </row>
    <row r="33" spans="1:9" ht="15.75" customHeight="1" thickBot="1">
      <c r="A33" s="200" t="s">
        <v>59</v>
      </c>
      <c r="B33" s="20" t="s">
        <v>134</v>
      </c>
      <c r="C33" s="20" t="s">
        <v>144</v>
      </c>
      <c r="D33" s="83"/>
      <c r="E33" s="81">
        <f>D33*E34*E35/10000</f>
        <v>0</v>
      </c>
      <c r="F33" s="81">
        <f>E33*F34*F35/10000</f>
        <v>0</v>
      </c>
      <c r="G33" s="81">
        <f>F33*G34*G35/10000</f>
        <v>0</v>
      </c>
      <c r="H33" s="81">
        <f>G33*H34*H35/10000</f>
        <v>0</v>
      </c>
      <c r="I33" s="233"/>
    </row>
    <row r="34" spans="1:9" ht="50.25" customHeight="1" thickBot="1">
      <c r="A34" s="213"/>
      <c r="B34" s="20" t="s">
        <v>298</v>
      </c>
      <c r="C34" s="20" t="s">
        <v>290</v>
      </c>
      <c r="D34" s="81"/>
      <c r="E34" s="81"/>
      <c r="F34" s="81"/>
      <c r="G34" s="81"/>
      <c r="H34" s="81"/>
      <c r="I34" s="233"/>
    </row>
    <row r="35" spans="1:9" ht="27" customHeight="1" thickBot="1">
      <c r="A35" s="201"/>
      <c r="B35" s="20" t="s">
        <v>296</v>
      </c>
      <c r="C35" s="20" t="s">
        <v>292</v>
      </c>
      <c r="D35" s="81"/>
      <c r="E35" s="81"/>
      <c r="F35" s="81"/>
      <c r="G35" s="81"/>
      <c r="H35" s="81"/>
      <c r="I35" s="233"/>
    </row>
    <row r="36" spans="1:9" ht="26.25" customHeight="1" thickBot="1">
      <c r="A36" s="200" t="s">
        <v>60</v>
      </c>
      <c r="B36" s="20" t="s">
        <v>135</v>
      </c>
      <c r="C36" s="20" t="s">
        <v>144</v>
      </c>
      <c r="D36" s="83"/>
      <c r="E36" s="81">
        <f>D36*E37*E38/10000</f>
        <v>0</v>
      </c>
      <c r="F36" s="81">
        <f>E36*F37*F38/10000</f>
        <v>0</v>
      </c>
      <c r="G36" s="81">
        <f>F36*G37*G38/10000</f>
        <v>0</v>
      </c>
      <c r="H36" s="81">
        <f>G36*H37*H38/10000</f>
        <v>0</v>
      </c>
      <c r="I36" s="233"/>
    </row>
    <row r="37" spans="1:9" ht="54.75" customHeight="1" thickBot="1">
      <c r="A37" s="213"/>
      <c r="B37" s="20" t="s">
        <v>298</v>
      </c>
      <c r="C37" s="20" t="s">
        <v>290</v>
      </c>
      <c r="D37" s="81"/>
      <c r="E37" s="81"/>
      <c r="F37" s="81"/>
      <c r="G37" s="81"/>
      <c r="H37" s="81"/>
      <c r="I37" s="233"/>
    </row>
    <row r="38" spans="1:9" ht="27" customHeight="1" thickBot="1">
      <c r="A38" s="201"/>
      <c r="B38" s="20" t="s">
        <v>296</v>
      </c>
      <c r="C38" s="20" t="s">
        <v>292</v>
      </c>
      <c r="D38" s="81"/>
      <c r="E38" s="81"/>
      <c r="F38" s="81"/>
      <c r="G38" s="81"/>
      <c r="H38" s="81"/>
      <c r="I38" s="233"/>
    </row>
    <row r="39" spans="1:9" ht="38.25" customHeight="1" thickBot="1">
      <c r="A39" s="200" t="s">
        <v>61</v>
      </c>
      <c r="B39" s="20" t="s">
        <v>129</v>
      </c>
      <c r="C39" s="20" t="s">
        <v>144</v>
      </c>
      <c r="D39" s="83"/>
      <c r="E39" s="81">
        <f>D39*E40*E41/10000</f>
        <v>0</v>
      </c>
      <c r="F39" s="81">
        <f>E39*F40*F41/10000</f>
        <v>0</v>
      </c>
      <c r="G39" s="81">
        <f>F39*G40*G41/10000</f>
        <v>0</v>
      </c>
      <c r="H39" s="81">
        <f>G39*H40*H41/10000</f>
        <v>0</v>
      </c>
      <c r="I39" s="233"/>
    </row>
    <row r="40" spans="1:9" ht="51.75" thickBot="1">
      <c r="A40" s="213"/>
      <c r="B40" s="20" t="s">
        <v>298</v>
      </c>
      <c r="C40" s="20" t="s">
        <v>290</v>
      </c>
      <c r="D40" s="81"/>
      <c r="E40" s="81"/>
      <c r="F40" s="81"/>
      <c r="G40" s="81"/>
      <c r="H40" s="81"/>
      <c r="I40" s="233"/>
    </row>
    <row r="41" spans="1:9" ht="26.25" customHeight="1" thickBot="1">
      <c r="A41" s="201"/>
      <c r="B41" s="20" t="s">
        <v>296</v>
      </c>
      <c r="C41" s="20" t="s">
        <v>292</v>
      </c>
      <c r="D41" s="81"/>
      <c r="E41" s="81"/>
      <c r="F41" s="81"/>
      <c r="G41" s="81"/>
      <c r="H41" s="81"/>
      <c r="I41" s="233"/>
    </row>
    <row r="42" spans="1:9" ht="39.75" customHeight="1" thickBot="1">
      <c r="A42" s="200" t="s">
        <v>62</v>
      </c>
      <c r="B42" s="20" t="s">
        <v>302</v>
      </c>
      <c r="C42" s="20" t="s">
        <v>144</v>
      </c>
      <c r="D42" s="83"/>
      <c r="E42" s="81">
        <f>D42*E43*E44/10000</f>
        <v>0</v>
      </c>
      <c r="F42" s="81">
        <f>E42*F43*F44/10000</f>
        <v>0</v>
      </c>
      <c r="G42" s="81">
        <f>F42*G43*G44/10000</f>
        <v>0</v>
      </c>
      <c r="H42" s="81">
        <f>G42*H43*H44/10000</f>
        <v>0</v>
      </c>
      <c r="I42" s="233"/>
    </row>
    <row r="43" spans="1:9" ht="51.75" thickBot="1">
      <c r="A43" s="213"/>
      <c r="B43" s="20" t="s">
        <v>298</v>
      </c>
      <c r="C43" s="20" t="s">
        <v>290</v>
      </c>
      <c r="D43" s="81"/>
      <c r="E43" s="81"/>
      <c r="F43" s="81"/>
      <c r="G43" s="81"/>
      <c r="H43" s="81"/>
      <c r="I43" s="233"/>
    </row>
    <row r="44" spans="1:9" ht="25.5" customHeight="1" thickBot="1">
      <c r="A44" s="201"/>
      <c r="B44" s="20" t="s">
        <v>296</v>
      </c>
      <c r="C44" s="20" t="s">
        <v>292</v>
      </c>
      <c r="D44" s="81"/>
      <c r="E44" s="81"/>
      <c r="F44" s="81"/>
      <c r="G44" s="81"/>
      <c r="H44" s="81"/>
      <c r="I44" s="233"/>
    </row>
    <row r="45" spans="1:9" ht="39.75" customHeight="1" thickBot="1">
      <c r="A45" s="200" t="s">
        <v>63</v>
      </c>
      <c r="B45" s="20" t="s">
        <v>303</v>
      </c>
      <c r="C45" s="20" t="s">
        <v>144</v>
      </c>
      <c r="D45" s="83"/>
      <c r="E45" s="81">
        <f>D45*E46*E47/10000</f>
        <v>0</v>
      </c>
      <c r="F45" s="81">
        <f>E45*F46*F47/10000</f>
        <v>0</v>
      </c>
      <c r="G45" s="81">
        <f>F45*G46*G47/10000</f>
        <v>0</v>
      </c>
      <c r="H45" s="81">
        <f>G45*H46*H47/10000</f>
        <v>0</v>
      </c>
      <c r="I45" s="233"/>
    </row>
    <row r="46" spans="1:9" ht="51.75" thickBot="1">
      <c r="A46" s="213"/>
      <c r="B46" s="20" t="s">
        <v>298</v>
      </c>
      <c r="C46" s="20" t="s">
        <v>290</v>
      </c>
      <c r="D46" s="81"/>
      <c r="E46" s="81"/>
      <c r="F46" s="81"/>
      <c r="G46" s="81"/>
      <c r="H46" s="81"/>
      <c r="I46" s="233"/>
    </row>
    <row r="47" spans="1:9" ht="26.25" customHeight="1" thickBot="1">
      <c r="A47" s="201"/>
      <c r="B47" s="20" t="s">
        <v>296</v>
      </c>
      <c r="C47" s="20" t="s">
        <v>292</v>
      </c>
      <c r="D47" s="81"/>
      <c r="E47" s="81"/>
      <c r="F47" s="81"/>
      <c r="G47" s="81"/>
      <c r="H47" s="81"/>
      <c r="I47" s="233"/>
    </row>
    <row r="48" spans="1:9" ht="50.25" customHeight="1" thickBot="1">
      <c r="A48" s="200" t="s">
        <v>64</v>
      </c>
      <c r="B48" s="20" t="s">
        <v>136</v>
      </c>
      <c r="C48" s="20" t="s">
        <v>144</v>
      </c>
      <c r="D48" s="83"/>
      <c r="E48" s="81">
        <f>D48*E49*E50/10000</f>
        <v>0</v>
      </c>
      <c r="F48" s="81">
        <f>E48*F49*F50/10000</f>
        <v>0</v>
      </c>
      <c r="G48" s="81">
        <f>F48*G49*G50/10000</f>
        <v>0</v>
      </c>
      <c r="H48" s="81">
        <f>G48*H49*H50/10000</f>
        <v>0</v>
      </c>
      <c r="I48" s="233"/>
    </row>
    <row r="49" spans="1:9" ht="51.75" customHeight="1" thickBot="1">
      <c r="A49" s="213"/>
      <c r="B49" s="20" t="s">
        <v>298</v>
      </c>
      <c r="C49" s="20" t="s">
        <v>290</v>
      </c>
      <c r="D49" s="81"/>
      <c r="E49" s="81"/>
      <c r="F49" s="81"/>
      <c r="G49" s="81"/>
      <c r="H49" s="81"/>
      <c r="I49" s="233"/>
    </row>
    <row r="50" spans="1:9" ht="28.5" customHeight="1" thickBot="1">
      <c r="A50" s="201"/>
      <c r="B50" s="20" t="s">
        <v>296</v>
      </c>
      <c r="C50" s="20" t="s">
        <v>292</v>
      </c>
      <c r="D50" s="81"/>
      <c r="E50" s="81"/>
      <c r="F50" s="81"/>
      <c r="G50" s="81"/>
      <c r="H50" s="81"/>
      <c r="I50" s="233"/>
    </row>
    <row r="51" spans="1:9" ht="27.75" customHeight="1" thickBot="1">
      <c r="A51" s="200" t="s">
        <v>65</v>
      </c>
      <c r="B51" s="20" t="s">
        <v>137</v>
      </c>
      <c r="C51" s="20" t="s">
        <v>144</v>
      </c>
      <c r="D51" s="83"/>
      <c r="E51" s="81">
        <f>D51*E52*E53/10000</f>
        <v>0</v>
      </c>
      <c r="F51" s="81">
        <f>E51*F52*F53/10000</f>
        <v>0</v>
      </c>
      <c r="G51" s="81">
        <f>F51*G52*G53/10000</f>
        <v>0</v>
      </c>
      <c r="H51" s="81">
        <f>G51*H52*H53/10000</f>
        <v>0</v>
      </c>
      <c r="I51" s="233"/>
    </row>
    <row r="52" spans="1:9" ht="51.75" thickBot="1">
      <c r="A52" s="213"/>
      <c r="B52" s="20" t="s">
        <v>298</v>
      </c>
      <c r="C52" s="20" t="s">
        <v>290</v>
      </c>
      <c r="D52" s="81"/>
      <c r="E52" s="81"/>
      <c r="F52" s="81"/>
      <c r="G52" s="81"/>
      <c r="H52" s="81"/>
      <c r="I52" s="233"/>
    </row>
    <row r="53" spans="1:9" ht="27.75" customHeight="1" thickBot="1">
      <c r="A53" s="201"/>
      <c r="B53" s="20" t="s">
        <v>296</v>
      </c>
      <c r="C53" s="20" t="s">
        <v>292</v>
      </c>
      <c r="D53" s="81"/>
      <c r="E53" s="81"/>
      <c r="F53" s="81"/>
      <c r="G53" s="81"/>
      <c r="H53" s="81"/>
      <c r="I53" s="233"/>
    </row>
    <row r="54" spans="1:9" ht="27" customHeight="1" thickBot="1">
      <c r="A54" s="200" t="s">
        <v>66</v>
      </c>
      <c r="B54" s="20" t="s">
        <v>138</v>
      </c>
      <c r="C54" s="20" t="s">
        <v>144</v>
      </c>
      <c r="D54" s="83"/>
      <c r="E54" s="81">
        <f>D54*E55*E56/10000</f>
        <v>0</v>
      </c>
      <c r="F54" s="81">
        <f>E54*F55*F56/10000</f>
        <v>0</v>
      </c>
      <c r="G54" s="81">
        <f>F54*G55*G56/10000</f>
        <v>0</v>
      </c>
      <c r="H54" s="81">
        <f>G54*H55*H56/10000</f>
        <v>0</v>
      </c>
      <c r="I54" s="233"/>
    </row>
    <row r="55" spans="1:9" ht="49.5" customHeight="1" thickBot="1">
      <c r="A55" s="213"/>
      <c r="B55" s="20" t="s">
        <v>298</v>
      </c>
      <c r="C55" s="20" t="s">
        <v>290</v>
      </c>
      <c r="D55" s="81"/>
      <c r="E55" s="81"/>
      <c r="F55" s="81"/>
      <c r="G55" s="81"/>
      <c r="H55" s="81"/>
      <c r="I55" s="233"/>
    </row>
    <row r="56" spans="1:9" ht="26.25" customHeight="1" thickBot="1">
      <c r="A56" s="201"/>
      <c r="B56" s="20" t="s">
        <v>296</v>
      </c>
      <c r="C56" s="20" t="s">
        <v>292</v>
      </c>
      <c r="D56" s="81"/>
      <c r="E56" s="81"/>
      <c r="F56" s="81"/>
      <c r="G56" s="81"/>
      <c r="H56" s="81"/>
      <c r="I56" s="220"/>
    </row>
    <row r="57" spans="1:9" ht="89.25" customHeight="1" thickBot="1">
      <c r="A57" s="200">
        <v>4</v>
      </c>
      <c r="B57" s="20" t="s">
        <v>304</v>
      </c>
      <c r="C57" s="20" t="s">
        <v>144</v>
      </c>
      <c r="D57" s="83"/>
      <c r="E57" s="81">
        <f>D57*E58*E59/10000</f>
        <v>0</v>
      </c>
      <c r="F57" s="81">
        <f>E57*F58*F59/10000</f>
        <v>0</v>
      </c>
      <c r="G57" s="81">
        <f>F57*G58*G59/10000</f>
        <v>0</v>
      </c>
      <c r="H57" s="81">
        <f>G57*H58*H59/10000</f>
        <v>0</v>
      </c>
      <c r="I57" s="219" t="s">
        <v>212</v>
      </c>
    </row>
    <row r="58" spans="1:9" ht="48.75" customHeight="1" thickBot="1">
      <c r="A58" s="213"/>
      <c r="B58" s="20" t="s">
        <v>298</v>
      </c>
      <c r="C58" s="20" t="s">
        <v>290</v>
      </c>
      <c r="D58" s="81"/>
      <c r="E58" s="81"/>
      <c r="F58" s="81"/>
      <c r="G58" s="81"/>
      <c r="H58" s="81"/>
      <c r="I58" s="233"/>
    </row>
    <row r="59" spans="1:9" ht="27" customHeight="1" thickBot="1">
      <c r="A59" s="201"/>
      <c r="B59" s="20" t="s">
        <v>296</v>
      </c>
      <c r="C59" s="20" t="s">
        <v>292</v>
      </c>
      <c r="D59" s="81"/>
      <c r="E59" s="81"/>
      <c r="F59" s="81"/>
      <c r="G59" s="81"/>
      <c r="H59" s="81"/>
      <c r="I59" s="220"/>
    </row>
    <row r="61" spans="1:9" ht="16.5" customHeight="1"/>
    <row r="62" spans="1:9" ht="42.75" customHeight="1">
      <c r="A62" s="232" t="s">
        <v>45</v>
      </c>
      <c r="B62" s="232"/>
      <c r="C62" s="232"/>
      <c r="D62" s="232"/>
      <c r="E62" s="232"/>
      <c r="F62" s="232"/>
      <c r="G62" s="232"/>
      <c r="H62" s="232"/>
      <c r="I62" s="232"/>
    </row>
    <row r="63" spans="1:9" ht="42.75" customHeight="1">
      <c r="A63" s="232" t="s">
        <v>156</v>
      </c>
      <c r="B63" s="232"/>
      <c r="C63" s="232"/>
      <c r="D63" s="232"/>
      <c r="E63" s="232"/>
      <c r="F63" s="232"/>
      <c r="G63" s="232"/>
      <c r="H63" s="232"/>
      <c r="I63" s="232"/>
    </row>
    <row r="64" spans="1:9" ht="60" customHeight="1">
      <c r="A64" s="232" t="s">
        <v>46</v>
      </c>
      <c r="B64" s="232"/>
      <c r="C64" s="232"/>
      <c r="D64" s="232"/>
      <c r="E64" s="232"/>
      <c r="F64" s="232"/>
      <c r="G64" s="232"/>
      <c r="H64" s="232"/>
      <c r="I64" s="232"/>
    </row>
  </sheetData>
  <mergeCells count="33">
    <mergeCell ref="A1:I1"/>
    <mergeCell ref="A2:A3"/>
    <mergeCell ref="B2:B3"/>
    <mergeCell ref="C2:C3"/>
    <mergeCell ref="F2:H2"/>
    <mergeCell ref="I2:I3"/>
    <mergeCell ref="A42:A44"/>
    <mergeCell ref="A45:A47"/>
    <mergeCell ref="A36:A38"/>
    <mergeCell ref="I15:I56"/>
    <mergeCell ref="A18:A20"/>
    <mergeCell ref="A21:A23"/>
    <mergeCell ref="A39:A41"/>
    <mergeCell ref="A33:A35"/>
    <mergeCell ref="A48:A50"/>
    <mergeCell ref="A27:A29"/>
    <mergeCell ref="B4:I4"/>
    <mergeCell ref="A5:A7"/>
    <mergeCell ref="I5:I7"/>
    <mergeCell ref="A30:A32"/>
    <mergeCell ref="I11:I13"/>
    <mergeCell ref="A15:A17"/>
    <mergeCell ref="A11:A13"/>
    <mergeCell ref="A24:A26"/>
    <mergeCell ref="A8:A10"/>
    <mergeCell ref="I8:I10"/>
    <mergeCell ref="A64:I64"/>
    <mergeCell ref="A57:A59"/>
    <mergeCell ref="A51:A53"/>
    <mergeCell ref="A54:A56"/>
    <mergeCell ref="A62:I62"/>
    <mergeCell ref="I57:I59"/>
    <mergeCell ref="A63:I63"/>
  </mergeCells>
  <phoneticPr fontId="19" type="noConversion"/>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ageMargins left="0.7" right="0.7"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abSelected="1" zoomScale="85" zoomScaleNormal="120" zoomScaleSheetLayoutView="120" zoomScalePageLayoutView="120" workbookViewId="0">
      <selection activeCell="E11" sqref="E11"/>
    </sheetView>
  </sheetViews>
  <sheetFormatPr defaultRowHeight="15"/>
  <cols>
    <col min="1" max="1" width="5.28515625" customWidth="1"/>
    <col min="2" max="2" width="29.28515625" customWidth="1"/>
    <col min="3" max="3" width="17.5703125" customWidth="1"/>
    <col min="4" max="5" width="8.85546875" customWidth="1"/>
    <col min="6" max="8" width="8.5703125" customWidth="1"/>
    <col min="9" max="9" width="56" customWidth="1"/>
    <col min="10" max="10" width="14.5703125" customWidth="1"/>
  </cols>
  <sheetData>
    <row r="1" spans="1:9" ht="41.25" customHeight="1" thickBot="1">
      <c r="A1" s="209" t="s">
        <v>238</v>
      </c>
      <c r="B1" s="226"/>
      <c r="C1" s="226"/>
      <c r="D1" s="226"/>
      <c r="E1" s="226"/>
      <c r="F1" s="226"/>
      <c r="G1" s="226"/>
      <c r="H1" s="226"/>
      <c r="I1" s="226"/>
    </row>
    <row r="2" spans="1:9" ht="13.5" customHeight="1" thickBot="1">
      <c r="A2" s="211" t="s">
        <v>259</v>
      </c>
      <c r="B2" s="202" t="s">
        <v>260</v>
      </c>
      <c r="C2" s="202" t="s">
        <v>261</v>
      </c>
      <c r="D2" s="12" t="s">
        <v>262</v>
      </c>
      <c r="E2" s="103" t="s">
        <v>244</v>
      </c>
      <c r="F2" s="205" t="s">
        <v>265</v>
      </c>
      <c r="G2" s="230"/>
      <c r="H2" s="231"/>
      <c r="I2" s="202" t="s">
        <v>266</v>
      </c>
    </row>
    <row r="3" spans="1:9" ht="26.25" customHeight="1" thickBot="1">
      <c r="A3" s="212"/>
      <c r="B3" s="203"/>
      <c r="C3" s="203"/>
      <c r="D3" s="1">
        <v>2015</v>
      </c>
      <c r="E3" s="75">
        <v>2016</v>
      </c>
      <c r="F3" s="1">
        <v>2017</v>
      </c>
      <c r="G3" s="1">
        <v>2018</v>
      </c>
      <c r="H3" s="1">
        <v>2019</v>
      </c>
      <c r="I3" s="203"/>
    </row>
    <row r="4" spans="1:9" ht="18" customHeight="1" thickBot="1">
      <c r="A4" s="6" t="s">
        <v>305</v>
      </c>
      <c r="B4" s="221" t="s">
        <v>306</v>
      </c>
      <c r="C4" s="222"/>
      <c r="D4" s="222"/>
      <c r="E4" s="222"/>
      <c r="F4" s="222"/>
      <c r="G4" s="222"/>
      <c r="H4" s="222"/>
      <c r="I4" s="223"/>
    </row>
    <row r="5" spans="1:9" ht="150.75" customHeight="1" thickBot="1">
      <c r="A5" s="200">
        <v>1</v>
      </c>
      <c r="B5" s="3" t="s">
        <v>108</v>
      </c>
      <c r="C5" s="47" t="s">
        <v>144</v>
      </c>
      <c r="D5" s="81">
        <v>890.9</v>
      </c>
      <c r="E5" s="81">
        <v>895</v>
      </c>
      <c r="F5" s="81">
        <f>F8+F18</f>
        <v>0</v>
      </c>
      <c r="G5" s="81">
        <f>G8+G18</f>
        <v>0</v>
      </c>
      <c r="H5" s="81">
        <f>H8+H18</f>
        <v>0</v>
      </c>
      <c r="I5" s="214" t="s">
        <v>213</v>
      </c>
    </row>
    <row r="6" spans="1:9" ht="53.25" customHeight="1" thickBot="1">
      <c r="A6" s="213"/>
      <c r="B6" s="3" t="s">
        <v>298</v>
      </c>
      <c r="C6" s="47" t="s">
        <v>290</v>
      </c>
      <c r="D6" s="81">
        <v>100.9</v>
      </c>
      <c r="E6" s="81">
        <v>100.5</v>
      </c>
      <c r="F6" s="81" t="e">
        <f>(E8*F9+E18*F19)/E5</f>
        <v>#DIV/0!</v>
      </c>
      <c r="G6" s="81" t="e">
        <f>(F8*G9+F18*G19)/F5</f>
        <v>#DIV/0!</v>
      </c>
      <c r="H6" s="81" t="e">
        <f>(G8*H9+G18*H19)/G5</f>
        <v>#DIV/0!</v>
      </c>
      <c r="I6" s="215"/>
    </row>
    <row r="7" spans="1:9" ht="25.5" customHeight="1" thickBot="1">
      <c r="A7" s="201"/>
      <c r="B7" s="3" t="s">
        <v>296</v>
      </c>
      <c r="C7" s="47" t="s">
        <v>292</v>
      </c>
      <c r="D7" s="81">
        <v>113.5</v>
      </c>
      <c r="E7" s="81">
        <v>104.6</v>
      </c>
      <c r="F7" s="81" t="e">
        <f>F5/E5/F6*10000</f>
        <v>#DIV/0!</v>
      </c>
      <c r="G7" s="81" t="e">
        <f>G5/F5/G6*10000</f>
        <v>#DIV/0!</v>
      </c>
      <c r="H7" s="81" t="e">
        <f>H5/G5/H6*10000</f>
        <v>#DIV/0!</v>
      </c>
      <c r="I7" s="215"/>
    </row>
    <row r="8" spans="1:9" ht="39.75" customHeight="1" thickBot="1">
      <c r="A8" s="200" t="s">
        <v>47</v>
      </c>
      <c r="B8" s="3" t="s">
        <v>109</v>
      </c>
      <c r="C8" s="47" t="s">
        <v>144</v>
      </c>
      <c r="D8" s="81">
        <f>D12+D14+D16</f>
        <v>890.91000000000008</v>
      </c>
      <c r="E8" s="81">
        <f>E12+E14+E16</f>
        <v>900.1</v>
      </c>
      <c r="F8" s="81">
        <f>F12+F14+F16</f>
        <v>0</v>
      </c>
      <c r="G8" s="81">
        <f>G12+G14+G16</f>
        <v>0</v>
      </c>
      <c r="H8" s="81">
        <f>H12+H14+H16</f>
        <v>0</v>
      </c>
      <c r="I8" s="219" t="s">
        <v>215</v>
      </c>
    </row>
    <row r="9" spans="1:9" ht="51.75" thickBot="1">
      <c r="A9" s="213"/>
      <c r="B9" s="3" t="s">
        <v>298</v>
      </c>
      <c r="C9" s="47" t="s">
        <v>290</v>
      </c>
      <c r="D9" s="81"/>
      <c r="E9" s="81">
        <f>(D12*E13+D14*E15+D16*E17)/D8</f>
        <v>101.01845640973835</v>
      </c>
      <c r="F9" s="81">
        <f>(E12*F13+E14*F15+E16*F17)/E8</f>
        <v>0</v>
      </c>
      <c r="G9" s="81" t="e">
        <f>(F12*G13+F14*G15+F16*G17)/F8</f>
        <v>#DIV/0!</v>
      </c>
      <c r="H9" s="81" t="e">
        <f>(G12*H13+G14*H15+G16*H17)/G8</f>
        <v>#DIV/0!</v>
      </c>
      <c r="I9" s="233"/>
    </row>
    <row r="10" spans="1:9" ht="26.25" customHeight="1" thickBot="1">
      <c r="A10" s="201"/>
      <c r="B10" s="3" t="s">
        <v>296</v>
      </c>
      <c r="C10" s="47" t="s">
        <v>292</v>
      </c>
      <c r="D10" s="81">
        <v>117.9</v>
      </c>
      <c r="E10" s="81">
        <v>108</v>
      </c>
      <c r="F10" s="81"/>
      <c r="G10" s="81"/>
      <c r="H10" s="81"/>
      <c r="I10" s="220"/>
    </row>
    <row r="11" spans="1:9" ht="26.25" customHeight="1" thickBot="1">
      <c r="A11" s="35"/>
      <c r="B11" s="3" t="s">
        <v>175</v>
      </c>
      <c r="C11" s="47"/>
      <c r="D11" s="81"/>
      <c r="E11" s="81"/>
      <c r="F11" s="81"/>
      <c r="G11" s="81"/>
      <c r="H11" s="81"/>
      <c r="I11" s="54"/>
    </row>
    <row r="12" spans="1:9" s="42" customFormat="1" ht="28.5" customHeight="1" thickBot="1">
      <c r="A12" s="55" t="s">
        <v>174</v>
      </c>
      <c r="B12" s="56" t="s">
        <v>176</v>
      </c>
      <c r="C12" s="47" t="s">
        <v>144</v>
      </c>
      <c r="D12" s="81">
        <v>800.1</v>
      </c>
      <c r="E12" s="81">
        <v>809</v>
      </c>
      <c r="F12" s="81">
        <f>E12*F13*F10/10000</f>
        <v>0</v>
      </c>
      <c r="G12" s="81">
        <f>F12*G13*G10/10000</f>
        <v>0</v>
      </c>
      <c r="H12" s="81">
        <f>G12*H13*H10/10000</f>
        <v>0</v>
      </c>
      <c r="I12" s="252" t="s">
        <v>214</v>
      </c>
    </row>
    <row r="13" spans="1:9" s="42" customFormat="1" ht="26.25" customHeight="1" thickBot="1">
      <c r="A13" s="55"/>
      <c r="B13" s="56" t="s">
        <v>307</v>
      </c>
      <c r="C13" s="47" t="s">
        <v>292</v>
      </c>
      <c r="D13" s="81">
        <v>100.9</v>
      </c>
      <c r="E13" s="81">
        <v>101.1</v>
      </c>
      <c r="F13" s="81"/>
      <c r="G13" s="81"/>
      <c r="H13" s="81"/>
      <c r="I13" s="253"/>
    </row>
    <row r="14" spans="1:9" s="42" customFormat="1" ht="26.25" customHeight="1" thickBot="1">
      <c r="A14" s="55" t="s">
        <v>71</v>
      </c>
      <c r="B14" s="56" t="s">
        <v>177</v>
      </c>
      <c r="C14" s="47" t="s">
        <v>144</v>
      </c>
      <c r="D14" s="81">
        <v>90.81</v>
      </c>
      <c r="E14" s="81">
        <v>91.1</v>
      </c>
      <c r="F14" s="81">
        <f>E14*F15*F10/10000</f>
        <v>0</v>
      </c>
      <c r="G14" s="81">
        <f>F14*G15*G10/10000</f>
        <v>0</v>
      </c>
      <c r="H14" s="81">
        <f>G14*H15*H10/10000</f>
        <v>0</v>
      </c>
      <c r="I14" s="253"/>
    </row>
    <row r="15" spans="1:9" s="42" customFormat="1" ht="26.25" customHeight="1" thickBot="1">
      <c r="A15" s="55"/>
      <c r="B15" s="56" t="s">
        <v>307</v>
      </c>
      <c r="C15" s="47" t="s">
        <v>290</v>
      </c>
      <c r="D15" s="81">
        <v>100.9</v>
      </c>
      <c r="E15" s="81">
        <v>100.3</v>
      </c>
      <c r="F15" s="81"/>
      <c r="G15" s="81"/>
      <c r="H15" s="81"/>
      <c r="I15" s="253"/>
    </row>
    <row r="16" spans="1:9" s="42" customFormat="1" ht="42" customHeight="1" thickBot="1">
      <c r="A16" s="55" t="s">
        <v>72</v>
      </c>
      <c r="B16" s="56" t="s">
        <v>178</v>
      </c>
      <c r="C16" s="47" t="s">
        <v>144</v>
      </c>
      <c r="D16" s="81"/>
      <c r="E16" s="81">
        <f>D16*E17*E10/10000</f>
        <v>0</v>
      </c>
      <c r="F16" s="81">
        <f>E16*F17*F10/10000</f>
        <v>0</v>
      </c>
      <c r="G16" s="81">
        <f>F16*G17*G10/10000</f>
        <v>0</v>
      </c>
      <c r="H16" s="81">
        <f>G16*H17*H10/10000</f>
        <v>0</v>
      </c>
      <c r="I16" s="253"/>
    </row>
    <row r="17" spans="1:9" s="42" customFormat="1" ht="26.25" customHeight="1" thickBot="1">
      <c r="A17" s="55"/>
      <c r="B17" s="56" t="s">
        <v>307</v>
      </c>
      <c r="C17" s="47" t="s">
        <v>292</v>
      </c>
      <c r="D17" s="81"/>
      <c r="E17" s="81"/>
      <c r="F17" s="81"/>
      <c r="G17" s="81"/>
      <c r="H17" s="81"/>
      <c r="I17" s="254"/>
    </row>
    <row r="18" spans="1:9" ht="39.75" customHeight="1" thickBot="1">
      <c r="A18" s="200" t="s">
        <v>48</v>
      </c>
      <c r="B18" s="3" t="s">
        <v>111</v>
      </c>
      <c r="C18" s="41" t="s">
        <v>144</v>
      </c>
      <c r="D18" s="81">
        <f>D21+D23+D25</f>
        <v>0</v>
      </c>
      <c r="E18" s="81">
        <f>E21+E23+E25</f>
        <v>0</v>
      </c>
      <c r="F18" s="81">
        <f>F21+F23+F25</f>
        <v>0</v>
      </c>
      <c r="G18" s="81">
        <f>G21+G23+G25</f>
        <v>0</v>
      </c>
      <c r="H18" s="81">
        <f>H21+H23+H25</f>
        <v>0</v>
      </c>
      <c r="I18" s="219" t="s">
        <v>216</v>
      </c>
    </row>
    <row r="19" spans="1:9" ht="51.75" customHeight="1" thickBot="1">
      <c r="A19" s="213"/>
      <c r="B19" s="3" t="s">
        <v>298</v>
      </c>
      <c r="C19" s="41" t="s">
        <v>110</v>
      </c>
      <c r="D19" s="81"/>
      <c r="E19" s="81" t="e">
        <f>(D21*E22+D23*E24+D25*E26)/D18</f>
        <v>#DIV/0!</v>
      </c>
      <c r="F19" s="81" t="e">
        <f>(E21*F22+E23*F24+E25*F26)/E18</f>
        <v>#DIV/0!</v>
      </c>
      <c r="G19" s="81" t="e">
        <f>(F21*G22+F23*G24+F25*G26)/F18</f>
        <v>#DIV/0!</v>
      </c>
      <c r="H19" s="81" t="e">
        <f>(G21*H22+G23*H24+G25*H26)/G18</f>
        <v>#DIV/0!</v>
      </c>
      <c r="I19" s="233"/>
    </row>
    <row r="20" spans="1:9" ht="26.25" thickBot="1">
      <c r="A20" s="201"/>
      <c r="B20" s="3" t="s">
        <v>296</v>
      </c>
      <c r="C20" s="41" t="s">
        <v>292</v>
      </c>
      <c r="D20" s="78"/>
      <c r="E20" s="81"/>
      <c r="F20" s="81"/>
      <c r="G20" s="81"/>
      <c r="H20" s="81"/>
      <c r="I20" s="220"/>
    </row>
    <row r="21" spans="1:9" s="42" customFormat="1" ht="24.75" customHeight="1" thickBot="1">
      <c r="A21" s="250" t="s">
        <v>79</v>
      </c>
      <c r="B21" s="56" t="s">
        <v>176</v>
      </c>
      <c r="C21" s="41" t="s">
        <v>144</v>
      </c>
      <c r="D21" s="78"/>
      <c r="E21" s="81">
        <f>D21*E22*E20/10000</f>
        <v>0</v>
      </c>
      <c r="F21" s="81">
        <f>E21*F22*F20/10000</f>
        <v>0</v>
      </c>
      <c r="G21" s="81">
        <f>F21*G22*G20/10000</f>
        <v>0</v>
      </c>
      <c r="H21" s="81">
        <f>G21*H22*H20/10000</f>
        <v>0</v>
      </c>
      <c r="I21" s="252" t="s">
        <v>217</v>
      </c>
    </row>
    <row r="22" spans="1:9" s="42" customFormat="1" ht="26.25" thickBot="1">
      <c r="A22" s="251"/>
      <c r="B22" s="56" t="s">
        <v>307</v>
      </c>
      <c r="C22" s="41" t="s">
        <v>292</v>
      </c>
      <c r="D22" s="81"/>
      <c r="E22" s="81"/>
      <c r="F22" s="81"/>
      <c r="G22" s="81"/>
      <c r="H22" s="81"/>
      <c r="I22" s="253"/>
    </row>
    <row r="23" spans="1:9" s="42" customFormat="1" ht="26.25" customHeight="1" thickBot="1">
      <c r="A23" s="250" t="s">
        <v>80</v>
      </c>
      <c r="B23" s="56" t="s">
        <v>177</v>
      </c>
      <c r="C23" s="41" t="s">
        <v>144</v>
      </c>
      <c r="D23" s="78"/>
      <c r="E23" s="81">
        <f>D23*E24*E20/10000</f>
        <v>0</v>
      </c>
      <c r="F23" s="81">
        <f>E23*F24*F20/10000</f>
        <v>0</v>
      </c>
      <c r="G23" s="81">
        <f>F23*G24*G20/10000</f>
        <v>0</v>
      </c>
      <c r="H23" s="81">
        <f>G23*H24*H20/10000</f>
        <v>0</v>
      </c>
      <c r="I23" s="253"/>
    </row>
    <row r="24" spans="1:9" s="42" customFormat="1" ht="51" customHeight="1" thickBot="1">
      <c r="A24" s="251"/>
      <c r="B24" s="56" t="s">
        <v>307</v>
      </c>
      <c r="C24" s="41" t="s">
        <v>290</v>
      </c>
      <c r="D24" s="81"/>
      <c r="E24" s="81"/>
      <c r="F24" s="81"/>
      <c r="G24" s="81"/>
      <c r="H24" s="81"/>
      <c r="I24" s="253"/>
    </row>
    <row r="25" spans="1:9" s="42" customFormat="1" ht="41.25" customHeight="1" thickBot="1">
      <c r="A25" s="250" t="s">
        <v>81</v>
      </c>
      <c r="B25" s="56" t="s">
        <v>178</v>
      </c>
      <c r="C25" s="41" t="s">
        <v>144</v>
      </c>
      <c r="D25" s="78"/>
      <c r="E25" s="81">
        <f>D25*E26*E20/10000</f>
        <v>0</v>
      </c>
      <c r="F25" s="81">
        <f>E25*F26*F20/10000</f>
        <v>0</v>
      </c>
      <c r="G25" s="81">
        <f>F25*G26*G20/10000</f>
        <v>0</v>
      </c>
      <c r="H25" s="81">
        <f>G25*H26*H20/10000</f>
        <v>0</v>
      </c>
      <c r="I25" s="253"/>
    </row>
    <row r="26" spans="1:9" s="42" customFormat="1" ht="26.25" thickBot="1">
      <c r="A26" s="251"/>
      <c r="B26" s="56" t="s">
        <v>307</v>
      </c>
      <c r="C26" s="41" t="s">
        <v>292</v>
      </c>
      <c r="D26" s="81"/>
      <c r="E26" s="81"/>
      <c r="F26" s="81"/>
      <c r="G26" s="81"/>
      <c r="H26" s="81"/>
      <c r="I26" s="254"/>
    </row>
    <row r="28" spans="1:9" ht="32.25" customHeight="1">
      <c r="A28" s="232" t="s">
        <v>45</v>
      </c>
      <c r="B28" s="232"/>
      <c r="C28" s="232"/>
      <c r="D28" s="232"/>
      <c r="E28" s="232"/>
      <c r="F28" s="232"/>
      <c r="G28" s="232"/>
      <c r="H28" s="232"/>
      <c r="I28" s="232"/>
    </row>
    <row r="29" spans="1:9" ht="42.75" customHeight="1">
      <c r="A29" s="232" t="s">
        <v>156</v>
      </c>
      <c r="B29" s="232"/>
      <c r="C29" s="232"/>
      <c r="D29" s="232"/>
      <c r="E29" s="232"/>
      <c r="F29" s="232"/>
      <c r="G29" s="232"/>
      <c r="H29" s="232"/>
      <c r="I29" s="232"/>
    </row>
    <row r="30" spans="1:9" ht="60" customHeight="1">
      <c r="A30" s="232" t="s">
        <v>46</v>
      </c>
      <c r="B30" s="232"/>
      <c r="C30" s="232"/>
      <c r="D30" s="232"/>
      <c r="E30" s="232"/>
      <c r="F30" s="232"/>
      <c r="G30" s="232"/>
      <c r="H30" s="232"/>
      <c r="I30" s="232"/>
    </row>
  </sheetData>
  <mergeCells count="21">
    <mergeCell ref="A1:I1"/>
    <mergeCell ref="A2:A3"/>
    <mergeCell ref="B2:B3"/>
    <mergeCell ref="C2:C3"/>
    <mergeCell ref="F2:H2"/>
    <mergeCell ref="I2:I3"/>
    <mergeCell ref="I12:I17"/>
    <mergeCell ref="A18:A20"/>
    <mergeCell ref="I18:I20"/>
    <mergeCell ref="B4:I4"/>
    <mergeCell ref="A5:A7"/>
    <mergeCell ref="I5:I7"/>
    <mergeCell ref="A8:A10"/>
    <mergeCell ref="I8:I10"/>
    <mergeCell ref="A28:I28"/>
    <mergeCell ref="A30:I30"/>
    <mergeCell ref="A29:I29"/>
    <mergeCell ref="A21:A22"/>
    <mergeCell ref="I21:I26"/>
    <mergeCell ref="A23:A24"/>
    <mergeCell ref="A25:A26"/>
  </mergeCells>
  <phoneticPr fontId="19" type="noConversion"/>
  <hyperlinks>
    <hyperlink ref="A28" location="_ftnref1" display="_ftnref1"/>
    <hyperlink ref="A29" location="_ftnref2" display="_ftnref2"/>
    <hyperlink ref="A30" location="_ftnref3" display="_ftnref3"/>
  </hyperlinks>
  <pageMargins left="0.7" right="0.7" top="0.75" bottom="0.75" header="0.3" footer="0.3"/>
  <pageSetup paperSize="9" scale="57"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Normal="120" zoomScaleSheetLayoutView="120" zoomScalePageLayoutView="120" workbookViewId="0">
      <selection activeCell="E12" sqref="E12"/>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63.75" customHeight="1" thickBot="1">
      <c r="A1" s="209" t="s">
        <v>238</v>
      </c>
      <c r="B1" s="226"/>
      <c r="C1" s="226"/>
      <c r="D1" s="226"/>
      <c r="E1" s="226"/>
      <c r="F1" s="226"/>
      <c r="G1" s="226"/>
      <c r="H1" s="226"/>
      <c r="I1" s="226"/>
    </row>
    <row r="2" spans="1:9" ht="22.5" customHeight="1" thickBot="1">
      <c r="A2" s="211" t="s">
        <v>259</v>
      </c>
      <c r="B2" s="202" t="s">
        <v>260</v>
      </c>
      <c r="C2" s="202" t="s">
        <v>261</v>
      </c>
      <c r="D2" s="12" t="s">
        <v>262</v>
      </c>
      <c r="E2" s="202" t="s">
        <v>264</v>
      </c>
      <c r="F2" s="205" t="s">
        <v>265</v>
      </c>
      <c r="G2" s="230"/>
      <c r="H2" s="231"/>
      <c r="I2" s="202" t="s">
        <v>266</v>
      </c>
    </row>
    <row r="3" spans="1:9" ht="15.75" thickBot="1">
      <c r="A3" s="212"/>
      <c r="B3" s="203"/>
      <c r="C3" s="203"/>
      <c r="D3" s="1" t="s">
        <v>263</v>
      </c>
      <c r="E3" s="203"/>
      <c r="F3" s="1" t="s">
        <v>267</v>
      </c>
      <c r="G3" s="1" t="s">
        <v>268</v>
      </c>
      <c r="H3" s="1" t="s">
        <v>269</v>
      </c>
      <c r="I3" s="203"/>
    </row>
    <row r="4" spans="1:9" ht="15.75" customHeight="1" thickBot="1">
      <c r="A4" s="17" t="s">
        <v>308</v>
      </c>
      <c r="B4" s="192" t="s">
        <v>309</v>
      </c>
      <c r="C4" s="198"/>
      <c r="D4" s="198"/>
      <c r="E4" s="198"/>
      <c r="F4" s="198"/>
      <c r="G4" s="198"/>
      <c r="H4" s="198"/>
      <c r="I4" s="199"/>
    </row>
    <row r="5" spans="1:9" ht="26.25" customHeight="1" thickBot="1">
      <c r="A5" s="9">
        <v>1</v>
      </c>
      <c r="B5" s="10" t="s">
        <v>310</v>
      </c>
      <c r="C5" s="10" t="s">
        <v>311</v>
      </c>
      <c r="D5" s="10"/>
      <c r="E5" s="10"/>
      <c r="F5" s="10"/>
      <c r="G5" s="10"/>
      <c r="H5" s="23"/>
      <c r="I5" s="143" t="s">
        <v>218</v>
      </c>
    </row>
    <row r="6" spans="1:9" ht="15.75" thickBot="1">
      <c r="A6" s="9">
        <v>2</v>
      </c>
      <c r="B6" s="10" t="s">
        <v>312</v>
      </c>
      <c r="C6" s="10" t="s">
        <v>311</v>
      </c>
      <c r="D6" s="10"/>
      <c r="E6" s="10"/>
      <c r="F6" s="10"/>
      <c r="G6" s="10"/>
      <c r="H6" s="23"/>
      <c r="I6" s="144"/>
    </row>
    <row r="7" spans="1:9" ht="15.75" thickBot="1">
      <c r="A7" s="9">
        <v>3</v>
      </c>
      <c r="B7" s="10" t="s">
        <v>313</v>
      </c>
      <c r="C7" s="10" t="s">
        <v>311</v>
      </c>
      <c r="D7" s="10"/>
      <c r="E7" s="10"/>
      <c r="F7" s="10"/>
      <c r="G7" s="10"/>
      <c r="H7" s="23"/>
      <c r="I7" s="144"/>
    </row>
    <row r="8" spans="1:9" ht="26.25" thickBot="1">
      <c r="A8" s="9">
        <v>4</v>
      </c>
      <c r="B8" s="10" t="s">
        <v>314</v>
      </c>
      <c r="C8" s="10" t="s">
        <v>311</v>
      </c>
      <c r="D8" s="10"/>
      <c r="E8" s="10"/>
      <c r="F8" s="10"/>
      <c r="G8" s="10"/>
      <c r="H8" s="23"/>
      <c r="I8" s="144"/>
    </row>
    <row r="9" spans="1:9" ht="15.75" thickBot="1">
      <c r="A9" s="9">
        <v>5</v>
      </c>
      <c r="B9" s="10" t="s">
        <v>315</v>
      </c>
      <c r="C9" s="10" t="s">
        <v>311</v>
      </c>
      <c r="D9" s="10">
        <v>0.36</v>
      </c>
      <c r="E9" s="10">
        <v>0.34</v>
      </c>
      <c r="F9" s="10"/>
      <c r="G9" s="10"/>
      <c r="H9" s="23"/>
      <c r="I9" s="144"/>
    </row>
    <row r="10" spans="1:9" ht="15.75" thickBot="1">
      <c r="A10" s="9">
        <v>6</v>
      </c>
      <c r="B10" s="10" t="s">
        <v>316</v>
      </c>
      <c r="C10" s="10" t="s">
        <v>317</v>
      </c>
      <c r="D10" s="10"/>
      <c r="E10" s="10"/>
      <c r="F10" s="10"/>
      <c r="G10" s="10"/>
      <c r="H10" s="23"/>
      <c r="I10" s="144"/>
    </row>
    <row r="11" spans="1:9" ht="26.25" thickBot="1">
      <c r="A11" s="9">
        <v>7</v>
      </c>
      <c r="B11" s="10" t="s">
        <v>318</v>
      </c>
      <c r="C11" s="10" t="s">
        <v>311</v>
      </c>
      <c r="D11" s="10">
        <v>5.0000000000000001E-3</v>
      </c>
      <c r="E11" s="10">
        <v>5.7999999999999996E-3</v>
      </c>
      <c r="F11" s="10"/>
      <c r="G11" s="10"/>
      <c r="H11" s="23"/>
      <c r="I11" s="144"/>
    </row>
    <row r="12" spans="1:9" ht="26.25" thickBot="1">
      <c r="A12" s="9">
        <v>8</v>
      </c>
      <c r="B12" s="10" t="s">
        <v>319</v>
      </c>
      <c r="C12" s="10" t="s">
        <v>311</v>
      </c>
      <c r="D12" s="10"/>
      <c r="E12" s="10"/>
      <c r="F12" s="10"/>
      <c r="G12" s="10"/>
      <c r="H12" s="23"/>
      <c r="I12" s="144"/>
    </row>
    <row r="13" spans="1:9" ht="26.25" thickBot="1">
      <c r="A13" s="9">
        <v>9</v>
      </c>
      <c r="B13" s="10" t="s">
        <v>320</v>
      </c>
      <c r="C13" s="10" t="s">
        <v>311</v>
      </c>
      <c r="D13" s="10"/>
      <c r="E13" s="10"/>
      <c r="F13" s="10"/>
      <c r="G13" s="10"/>
      <c r="H13" s="23"/>
      <c r="I13" s="144"/>
    </row>
    <row r="14" spans="1:9" ht="26.25" thickBot="1">
      <c r="A14" s="9">
        <v>10</v>
      </c>
      <c r="B14" s="10" t="s">
        <v>321</v>
      </c>
      <c r="C14" s="10" t="s">
        <v>311</v>
      </c>
      <c r="D14" s="10"/>
      <c r="E14" s="10"/>
      <c r="F14" s="10"/>
      <c r="G14" s="10"/>
      <c r="H14" s="23"/>
      <c r="I14" s="144"/>
    </row>
    <row r="15" spans="1:9" ht="26.25" thickBot="1">
      <c r="A15" s="9">
        <v>11</v>
      </c>
      <c r="B15" s="10" t="s">
        <v>322</v>
      </c>
      <c r="C15" s="10" t="s">
        <v>311</v>
      </c>
      <c r="D15" s="10"/>
      <c r="E15" s="10"/>
      <c r="F15" s="10"/>
      <c r="G15" s="10"/>
      <c r="H15" s="23"/>
      <c r="I15" s="144"/>
    </row>
    <row r="16" spans="1:9" ht="39" thickBot="1">
      <c r="A16" s="9">
        <v>12</v>
      </c>
      <c r="B16" s="10" t="s">
        <v>323</v>
      </c>
      <c r="C16" s="10" t="s">
        <v>311</v>
      </c>
      <c r="D16" s="10"/>
      <c r="E16" s="10"/>
      <c r="F16" s="10"/>
      <c r="G16" s="10"/>
      <c r="H16" s="23"/>
      <c r="I16" s="144"/>
    </row>
    <row r="17" spans="1:9" ht="39" thickBot="1">
      <c r="A17" s="9">
        <v>13</v>
      </c>
      <c r="B17" s="10" t="s">
        <v>324</v>
      </c>
      <c r="C17" s="10" t="s">
        <v>311</v>
      </c>
      <c r="D17" s="10"/>
      <c r="E17" s="10"/>
      <c r="F17" s="10"/>
      <c r="G17" s="10"/>
      <c r="H17" s="23"/>
      <c r="I17" s="144"/>
    </row>
    <row r="18" spans="1:9" ht="15.75" thickBot="1">
      <c r="A18" s="9">
        <v>17</v>
      </c>
      <c r="B18" s="10" t="s">
        <v>325</v>
      </c>
      <c r="C18" s="10" t="s">
        <v>147</v>
      </c>
      <c r="D18" s="10"/>
      <c r="E18" s="10"/>
      <c r="F18" s="10"/>
      <c r="G18" s="10"/>
      <c r="H18" s="23"/>
      <c r="I18" s="144"/>
    </row>
    <row r="19" spans="1:9" ht="39" thickBot="1">
      <c r="A19" s="9">
        <v>18</v>
      </c>
      <c r="B19" s="10" t="s">
        <v>326</v>
      </c>
      <c r="C19" s="10" t="s">
        <v>147</v>
      </c>
      <c r="D19" s="10"/>
      <c r="E19" s="10"/>
      <c r="F19" s="10"/>
      <c r="G19" s="10"/>
      <c r="H19" s="23"/>
      <c r="I19" s="144"/>
    </row>
    <row r="20" spans="1:9" ht="15.75" thickBot="1">
      <c r="A20" s="9">
        <v>21</v>
      </c>
      <c r="B20" s="10" t="s">
        <v>327</v>
      </c>
      <c r="C20" s="10" t="s">
        <v>149</v>
      </c>
      <c r="D20" s="10"/>
      <c r="E20" s="10"/>
      <c r="F20" s="10"/>
      <c r="G20" s="10"/>
      <c r="H20" s="23"/>
      <c r="I20" s="144"/>
    </row>
    <row r="21" spans="1:9" ht="15.75" thickBot="1">
      <c r="A21" s="9">
        <v>22</v>
      </c>
      <c r="B21" s="10" t="s">
        <v>328</v>
      </c>
      <c r="C21" s="10" t="s">
        <v>148</v>
      </c>
      <c r="D21" s="10"/>
      <c r="E21" s="10"/>
      <c r="F21" s="10"/>
      <c r="G21" s="10"/>
      <c r="H21" s="23"/>
      <c r="I21" s="144"/>
    </row>
    <row r="22" spans="1:9" ht="90" thickBot="1">
      <c r="A22" s="9">
        <v>23</v>
      </c>
      <c r="B22" s="10" t="s">
        <v>329</v>
      </c>
      <c r="C22" s="10" t="s">
        <v>150</v>
      </c>
      <c r="D22" s="10"/>
      <c r="E22" s="10"/>
      <c r="F22" s="10"/>
      <c r="G22" s="10"/>
      <c r="H22" s="23"/>
      <c r="I22" s="144"/>
    </row>
    <row r="23" spans="1:9" ht="15.75" thickBot="1">
      <c r="A23" s="9">
        <v>24</v>
      </c>
      <c r="B23" s="10" t="s">
        <v>330</v>
      </c>
      <c r="C23" s="10" t="s">
        <v>311</v>
      </c>
      <c r="D23" s="10"/>
      <c r="E23" s="10"/>
      <c r="F23" s="10"/>
      <c r="G23" s="10"/>
      <c r="H23" s="23"/>
      <c r="I23" s="144"/>
    </row>
    <row r="24" spans="1:9" ht="15.75" thickBot="1">
      <c r="A24" s="9">
        <v>25</v>
      </c>
      <c r="B24" s="10" t="s">
        <v>331</v>
      </c>
      <c r="C24" s="10" t="s">
        <v>151</v>
      </c>
      <c r="D24" s="10"/>
      <c r="E24" s="10"/>
      <c r="F24" s="10"/>
      <c r="G24" s="10"/>
      <c r="H24" s="23"/>
      <c r="I24" s="144"/>
    </row>
    <row r="25" spans="1:9" ht="15.75" thickBot="1">
      <c r="A25" s="9">
        <v>26</v>
      </c>
      <c r="B25" s="10" t="s">
        <v>332</v>
      </c>
      <c r="C25" s="10" t="s">
        <v>151</v>
      </c>
      <c r="D25" s="10"/>
      <c r="E25" s="10"/>
      <c r="F25" s="10"/>
      <c r="G25" s="10"/>
      <c r="H25" s="23"/>
      <c r="I25" s="144"/>
    </row>
    <row r="26" spans="1:9" ht="15.75" thickBot="1">
      <c r="A26" s="9">
        <v>27</v>
      </c>
      <c r="B26" s="10" t="s">
        <v>333</v>
      </c>
      <c r="C26" s="10" t="s">
        <v>311</v>
      </c>
      <c r="D26" s="10"/>
      <c r="E26" s="10"/>
      <c r="F26" s="10"/>
      <c r="G26" s="10"/>
      <c r="H26" s="23"/>
      <c r="I26" s="144"/>
    </row>
    <row r="27" spans="1:9" ht="15.75" thickBot="1">
      <c r="A27" s="9">
        <v>28</v>
      </c>
      <c r="B27" s="10" t="s">
        <v>334</v>
      </c>
      <c r="C27" s="10" t="s">
        <v>151</v>
      </c>
      <c r="D27" s="10"/>
      <c r="E27" s="10"/>
      <c r="F27" s="10"/>
      <c r="G27" s="10"/>
      <c r="H27" s="23"/>
      <c r="I27" s="144"/>
    </row>
    <row r="28" spans="1:9" ht="39" thickBot="1">
      <c r="A28" s="9">
        <v>29</v>
      </c>
      <c r="B28" s="10" t="s">
        <v>335</v>
      </c>
      <c r="C28" s="10" t="s">
        <v>311</v>
      </c>
      <c r="D28" s="10"/>
      <c r="E28" s="10"/>
      <c r="F28" s="10"/>
      <c r="G28" s="10"/>
      <c r="H28" s="23"/>
      <c r="I28" s="144"/>
    </row>
    <row r="29" spans="1:9" ht="26.25" thickBot="1">
      <c r="A29" s="9">
        <v>30</v>
      </c>
      <c r="B29" s="10" t="s">
        <v>336</v>
      </c>
      <c r="C29" s="10" t="s">
        <v>337</v>
      </c>
      <c r="D29" s="10"/>
      <c r="E29" s="10"/>
      <c r="F29" s="10"/>
      <c r="G29" s="10"/>
      <c r="H29" s="23"/>
      <c r="I29" s="144"/>
    </row>
    <row r="30" spans="1:9" ht="51.75" thickBot="1">
      <c r="A30" s="9">
        <v>31</v>
      </c>
      <c r="B30" s="10" t="s">
        <v>338</v>
      </c>
      <c r="C30" s="10" t="s">
        <v>311</v>
      </c>
      <c r="D30" s="10"/>
      <c r="E30" s="10"/>
      <c r="F30" s="10"/>
      <c r="G30" s="10"/>
      <c r="H30" s="23"/>
      <c r="I30" s="144"/>
    </row>
    <row r="31" spans="1:9" ht="39" thickBot="1">
      <c r="A31" s="9">
        <v>32</v>
      </c>
      <c r="B31" s="10" t="s">
        <v>339</v>
      </c>
      <c r="C31" s="10" t="s">
        <v>152</v>
      </c>
      <c r="D31" s="10"/>
      <c r="E31" s="10"/>
      <c r="F31" s="10"/>
      <c r="G31" s="10"/>
      <c r="H31" s="23"/>
      <c r="I31" s="144"/>
    </row>
    <row r="32" spans="1:9" s="42" customFormat="1" ht="17.25" customHeight="1" thickBot="1">
      <c r="A32" s="49">
        <v>39</v>
      </c>
      <c r="B32" s="47" t="s">
        <v>341</v>
      </c>
      <c r="C32" s="47" t="s">
        <v>340</v>
      </c>
      <c r="D32" s="47"/>
      <c r="E32" s="47"/>
      <c r="F32" s="47"/>
      <c r="G32" s="47"/>
      <c r="H32" s="57"/>
      <c r="I32" s="144"/>
    </row>
    <row r="33" spans="1:9" s="42" customFormat="1" ht="17.25" customHeight="1" thickBot="1">
      <c r="A33" s="58">
        <v>40</v>
      </c>
      <c r="B33" s="47" t="s">
        <v>342</v>
      </c>
      <c r="C33" s="47" t="s">
        <v>153</v>
      </c>
      <c r="D33" s="59"/>
      <c r="E33" s="59">
        <f>E35+E36+E37</f>
        <v>0</v>
      </c>
      <c r="F33" s="59">
        <f>F35+F36+F37</f>
        <v>0</v>
      </c>
      <c r="G33" s="59">
        <f>G35+G36+G37</f>
        <v>0</v>
      </c>
      <c r="H33" s="59">
        <f>H35+H36+H37</f>
        <v>0</v>
      </c>
      <c r="I33" s="144"/>
    </row>
    <row r="34" spans="1:9" s="42" customFormat="1" ht="17.25" customHeight="1" thickBot="1">
      <c r="A34" s="58"/>
      <c r="B34" s="60" t="s">
        <v>344</v>
      </c>
      <c r="C34" s="61"/>
      <c r="D34" s="61"/>
      <c r="E34" s="61"/>
      <c r="F34" s="61"/>
      <c r="G34" s="61"/>
      <c r="H34" s="62"/>
      <c r="I34" s="144"/>
    </row>
    <row r="35" spans="1:9" s="42" customFormat="1" ht="17.25" customHeight="1" thickBot="1">
      <c r="A35" s="58" t="s">
        <v>343</v>
      </c>
      <c r="B35" s="60" t="s">
        <v>345</v>
      </c>
      <c r="C35" s="44" t="s">
        <v>153</v>
      </c>
      <c r="D35" s="44"/>
      <c r="E35" s="44"/>
      <c r="F35" s="44"/>
      <c r="G35" s="44"/>
      <c r="H35" s="44"/>
      <c r="I35" s="144"/>
    </row>
    <row r="36" spans="1:9" s="42" customFormat="1" ht="17.25" customHeight="1" thickBot="1">
      <c r="A36" s="63" t="s">
        <v>346</v>
      </c>
      <c r="B36" s="64" t="s">
        <v>347</v>
      </c>
      <c r="C36" s="64" t="s">
        <v>153</v>
      </c>
      <c r="D36" s="44"/>
      <c r="E36" s="44"/>
      <c r="F36" s="44"/>
      <c r="G36" s="44"/>
      <c r="H36" s="44"/>
      <c r="I36" s="144"/>
    </row>
    <row r="37" spans="1:9" s="42" customFormat="1" ht="17.25" customHeight="1" thickBot="1">
      <c r="A37" s="58" t="s">
        <v>348</v>
      </c>
      <c r="B37" s="60" t="s">
        <v>349</v>
      </c>
      <c r="C37" s="60" t="s">
        <v>153</v>
      </c>
      <c r="D37" s="44"/>
      <c r="E37" s="44"/>
      <c r="F37" s="44"/>
      <c r="G37" s="44"/>
      <c r="H37" s="44"/>
      <c r="I37" s="144"/>
    </row>
    <row r="38" spans="1:9" s="42" customFormat="1" ht="27" customHeight="1" thickBot="1">
      <c r="A38" s="49" t="s">
        <v>350</v>
      </c>
      <c r="B38" s="47" t="s">
        <v>351</v>
      </c>
      <c r="C38" s="47" t="s">
        <v>352</v>
      </c>
      <c r="D38" s="47"/>
      <c r="E38" s="47"/>
      <c r="F38" s="47"/>
      <c r="G38" s="47"/>
      <c r="H38" s="57"/>
      <c r="I38" s="65"/>
    </row>
  </sheetData>
  <mergeCells count="9">
    <mergeCell ref="B4:I4"/>
    <mergeCell ref="I5:I37"/>
    <mergeCell ref="A1:I1"/>
    <mergeCell ref="A2:A3"/>
    <mergeCell ref="B2:B3"/>
    <mergeCell ref="C2:C3"/>
    <mergeCell ref="E2:E3"/>
    <mergeCell ref="F2:H2"/>
    <mergeCell ref="I2:I3"/>
  </mergeCells>
  <phoneticPr fontId="19" type="noConversion"/>
  <pageMargins left="0.7" right="0.7" top="0.75" bottom="0.75" header="0.3" footer="0.3"/>
  <pageSetup paperSize="9" scale="59"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Normal="120" zoomScaleSheetLayoutView="120" zoomScalePageLayoutView="120" workbookViewId="0">
      <selection activeCell="H5" sqref="H5"/>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c r="A1" s="209" t="s">
        <v>238</v>
      </c>
      <c r="B1" s="226"/>
      <c r="C1" s="226"/>
      <c r="D1" s="226"/>
      <c r="E1" s="226"/>
      <c r="F1" s="226"/>
      <c r="G1" s="226"/>
      <c r="H1" s="226"/>
      <c r="I1" s="226"/>
    </row>
    <row r="2" spans="1:9" ht="27" customHeight="1" thickBot="1">
      <c r="A2" s="211" t="s">
        <v>259</v>
      </c>
      <c r="B2" s="202" t="s">
        <v>260</v>
      </c>
      <c r="C2" s="202" t="s">
        <v>261</v>
      </c>
      <c r="D2" s="12" t="s">
        <v>262</v>
      </c>
      <c r="E2" s="202" t="s">
        <v>264</v>
      </c>
      <c r="F2" s="205" t="s">
        <v>265</v>
      </c>
      <c r="G2" s="230"/>
      <c r="H2" s="231"/>
      <c r="I2" s="202" t="s">
        <v>266</v>
      </c>
    </row>
    <row r="3" spans="1:9" ht="15.75" thickBot="1">
      <c r="A3" s="212"/>
      <c r="B3" s="203"/>
      <c r="C3" s="203"/>
      <c r="D3" s="1" t="s">
        <v>263</v>
      </c>
      <c r="E3" s="203"/>
      <c r="F3" s="1" t="s">
        <v>267</v>
      </c>
      <c r="G3" s="1" t="s">
        <v>268</v>
      </c>
      <c r="H3" s="1" t="s">
        <v>269</v>
      </c>
      <c r="I3" s="203"/>
    </row>
    <row r="4" spans="1:9" ht="15.75" thickBot="1">
      <c r="A4" s="6" t="s">
        <v>353</v>
      </c>
      <c r="B4" s="221" t="s">
        <v>354</v>
      </c>
      <c r="C4" s="222"/>
      <c r="D4" s="222"/>
      <c r="E4" s="222"/>
      <c r="F4" s="222"/>
      <c r="G4" s="222"/>
      <c r="H4" s="222"/>
      <c r="I4" s="223"/>
    </row>
    <row r="5" spans="1:9" ht="287.25" customHeight="1" thickBot="1">
      <c r="A5" s="200">
        <v>1</v>
      </c>
      <c r="B5" s="3" t="s">
        <v>113</v>
      </c>
      <c r="C5" s="3" t="s">
        <v>144</v>
      </c>
      <c r="D5" s="79">
        <v>2546</v>
      </c>
      <c r="E5" s="78">
        <v>2632</v>
      </c>
      <c r="F5" s="78">
        <f>E5*F6*F7/10000</f>
        <v>0</v>
      </c>
      <c r="G5" s="78">
        <f>F5*G6*G7/10000</f>
        <v>0</v>
      </c>
      <c r="H5" s="78">
        <f>G5*H6*H7/10000</f>
        <v>0</v>
      </c>
      <c r="I5" s="214" t="s">
        <v>219</v>
      </c>
    </row>
    <row r="6" spans="1:9" ht="26.25" thickBot="1">
      <c r="A6" s="213"/>
      <c r="B6" s="3" t="s">
        <v>355</v>
      </c>
      <c r="C6" s="3" t="s">
        <v>356</v>
      </c>
      <c r="D6" s="79"/>
      <c r="E6" s="79">
        <v>103.4</v>
      </c>
      <c r="F6" s="79"/>
      <c r="G6" s="79"/>
      <c r="H6" s="79"/>
      <c r="I6" s="215"/>
    </row>
    <row r="7" spans="1:9" ht="91.5" customHeight="1" thickBot="1">
      <c r="A7" s="201"/>
      <c r="B7" s="3" t="s">
        <v>296</v>
      </c>
      <c r="C7" s="3" t="s">
        <v>292</v>
      </c>
      <c r="D7" s="79"/>
      <c r="E7" s="79"/>
      <c r="F7" s="79"/>
      <c r="G7" s="79"/>
      <c r="H7" s="79"/>
      <c r="I7" s="216"/>
    </row>
    <row r="8" spans="1:9" ht="348" customHeight="1" thickBot="1">
      <c r="A8" s="200">
        <v>2</v>
      </c>
      <c r="B8" s="3" t="s">
        <v>114</v>
      </c>
      <c r="C8" s="3" t="s">
        <v>144</v>
      </c>
      <c r="D8" s="79"/>
      <c r="E8" s="78">
        <f>D8*E9*E10/10000</f>
        <v>0</v>
      </c>
      <c r="F8" s="78">
        <f>E8*F9*F10/10000</f>
        <v>0</v>
      </c>
      <c r="G8" s="78">
        <f>F8*G9*G10/10000</f>
        <v>0</v>
      </c>
      <c r="H8" s="78">
        <f>G8*H9*H10/10000</f>
        <v>0</v>
      </c>
      <c r="I8" s="219" t="s">
        <v>243</v>
      </c>
    </row>
    <row r="9" spans="1:9" ht="27.75" customHeight="1" thickBot="1">
      <c r="A9" s="213"/>
      <c r="B9" s="3" t="s">
        <v>357</v>
      </c>
      <c r="C9" s="3" t="s">
        <v>356</v>
      </c>
      <c r="D9" s="79"/>
      <c r="E9" s="79"/>
      <c r="F9" s="79"/>
      <c r="G9" s="79"/>
      <c r="H9" s="79"/>
      <c r="I9" s="233"/>
    </row>
    <row r="10" spans="1:9" ht="65.25" customHeight="1" thickBot="1">
      <c r="A10" s="201"/>
      <c r="B10" s="3" t="s">
        <v>296</v>
      </c>
      <c r="C10" s="3" t="s">
        <v>292</v>
      </c>
      <c r="D10" s="79"/>
      <c r="E10" s="79"/>
      <c r="F10" s="79"/>
      <c r="G10" s="79"/>
      <c r="H10" s="79"/>
      <c r="I10" s="220"/>
    </row>
    <row r="11" spans="1:9" ht="172.5" customHeight="1" thickBot="1">
      <c r="A11" s="255" t="s">
        <v>104</v>
      </c>
      <c r="B11" s="47" t="s">
        <v>139</v>
      </c>
      <c r="C11" s="47" t="s">
        <v>144</v>
      </c>
      <c r="D11" s="81"/>
      <c r="E11" s="78">
        <f>D11*E12*E13/10000</f>
        <v>0</v>
      </c>
      <c r="F11" s="78">
        <f>E11*F12*F13/10000</f>
        <v>0</v>
      </c>
      <c r="G11" s="78">
        <f>F11*G12*G13/10000</f>
        <v>0</v>
      </c>
      <c r="H11" s="78">
        <f>G11*H12*H13/10000</f>
        <v>0</v>
      </c>
      <c r="I11" s="214" t="s">
        <v>220</v>
      </c>
    </row>
    <row r="12" spans="1:9" ht="27.75" customHeight="1" thickBot="1">
      <c r="A12" s="256"/>
      <c r="B12" s="47" t="s">
        <v>358</v>
      </c>
      <c r="C12" s="47" t="s">
        <v>356</v>
      </c>
      <c r="D12" s="79">
        <v>873.2</v>
      </c>
      <c r="E12" s="79">
        <v>1023.4</v>
      </c>
      <c r="F12" s="79"/>
      <c r="G12" s="79"/>
      <c r="H12" s="79"/>
      <c r="I12" s="215"/>
    </row>
    <row r="13" spans="1:9" ht="63.75" customHeight="1" thickBot="1">
      <c r="A13" s="257"/>
      <c r="B13" s="47" t="s">
        <v>296</v>
      </c>
      <c r="C13" s="47" t="s">
        <v>292</v>
      </c>
      <c r="D13" s="79">
        <v>75.8</v>
      </c>
      <c r="E13" s="79">
        <v>117.2</v>
      </c>
      <c r="F13" s="79"/>
      <c r="G13" s="79"/>
      <c r="H13" s="79"/>
      <c r="I13" s="216"/>
    </row>
    <row r="15" spans="1:9" ht="32.25" customHeight="1">
      <c r="A15" s="232" t="s">
        <v>45</v>
      </c>
      <c r="B15" s="232"/>
      <c r="C15" s="232"/>
      <c r="D15" s="232"/>
      <c r="E15" s="232"/>
      <c r="F15" s="232"/>
      <c r="G15" s="232"/>
      <c r="H15" s="232"/>
      <c r="I15" s="232"/>
    </row>
    <row r="16" spans="1:9" ht="42.75" customHeight="1">
      <c r="A16" s="232" t="s">
        <v>156</v>
      </c>
      <c r="B16" s="232"/>
      <c r="C16" s="232"/>
      <c r="D16" s="232"/>
      <c r="E16" s="232"/>
      <c r="F16" s="232"/>
      <c r="G16" s="232"/>
      <c r="H16" s="232"/>
      <c r="I16" s="232"/>
    </row>
    <row r="17" spans="1:9" ht="60" customHeight="1">
      <c r="A17" s="232" t="s">
        <v>46</v>
      </c>
      <c r="B17" s="232"/>
      <c r="C17" s="232"/>
      <c r="D17" s="232"/>
      <c r="E17" s="232"/>
      <c r="F17" s="232"/>
      <c r="G17" s="232"/>
      <c r="H17" s="232"/>
      <c r="I17" s="232"/>
    </row>
  </sheetData>
  <mergeCells count="17">
    <mergeCell ref="A1:I1"/>
    <mergeCell ref="A2:A3"/>
    <mergeCell ref="B2:B3"/>
    <mergeCell ref="C2:C3"/>
    <mergeCell ref="E2:E3"/>
    <mergeCell ref="F2:H2"/>
    <mergeCell ref="I2:I3"/>
    <mergeCell ref="A17:I17"/>
    <mergeCell ref="A16:I16"/>
    <mergeCell ref="A15:I15"/>
    <mergeCell ref="B4:I4"/>
    <mergeCell ref="A5:A7"/>
    <mergeCell ref="I5:I7"/>
    <mergeCell ref="A8:A10"/>
    <mergeCell ref="I8:I10"/>
    <mergeCell ref="A11:A13"/>
    <mergeCell ref="I11:I13"/>
  </mergeCells>
  <phoneticPr fontId="19" type="noConversion"/>
  <hyperlinks>
    <hyperlink ref="A15" location="_ftnref1" display="_ftnref1"/>
    <hyperlink ref="A16" location="_ftnref2" display="_ftnref2"/>
    <hyperlink ref="A17" location="_ftnref3" display="_ftnref3"/>
  </hyperlink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Normal="120" zoomScaleSheetLayoutView="120" zoomScalePageLayoutView="120" workbookViewId="0">
      <selection activeCell="D5" sqref="D5"/>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2.75" customHeight="1" thickBot="1">
      <c r="A1" s="261" t="s">
        <v>238</v>
      </c>
      <c r="B1" s="262"/>
      <c r="C1" s="262"/>
      <c r="D1" s="262"/>
      <c r="E1" s="262"/>
      <c r="F1" s="262"/>
      <c r="G1" s="262"/>
      <c r="H1" s="262"/>
      <c r="I1" s="262"/>
    </row>
    <row r="2" spans="1:9" ht="24.75" customHeight="1" thickBot="1">
      <c r="A2" s="263" t="s">
        <v>259</v>
      </c>
      <c r="B2" s="265" t="s">
        <v>260</v>
      </c>
      <c r="C2" s="265" t="s">
        <v>261</v>
      </c>
      <c r="D2" s="69" t="s">
        <v>262</v>
      </c>
      <c r="E2" s="265" t="s">
        <v>239</v>
      </c>
      <c r="F2" s="267" t="s">
        <v>265</v>
      </c>
      <c r="G2" s="268"/>
      <c r="H2" s="269"/>
      <c r="I2" s="265" t="s">
        <v>266</v>
      </c>
    </row>
    <row r="3" spans="1:9" ht="15.75" thickBot="1">
      <c r="A3" s="264"/>
      <c r="B3" s="266"/>
      <c r="C3" s="266"/>
      <c r="D3" s="70">
        <v>2015</v>
      </c>
      <c r="E3" s="266"/>
      <c r="F3" s="70">
        <v>2017</v>
      </c>
      <c r="G3" s="70">
        <v>2018</v>
      </c>
      <c r="H3" s="70">
        <v>2019</v>
      </c>
      <c r="I3" s="266"/>
    </row>
    <row r="4" spans="1:9" ht="15.75" thickBot="1">
      <c r="A4" s="71" t="s">
        <v>359</v>
      </c>
      <c r="B4" s="258" t="s">
        <v>360</v>
      </c>
      <c r="C4" s="259"/>
      <c r="D4" s="259"/>
      <c r="E4" s="259"/>
      <c r="F4" s="259"/>
      <c r="G4" s="259"/>
      <c r="H4" s="259"/>
      <c r="I4" s="260"/>
    </row>
    <row r="5" spans="1:9" ht="63" customHeight="1" thickBot="1">
      <c r="A5" s="255">
        <v>1</v>
      </c>
      <c r="B5" s="47" t="s">
        <v>121</v>
      </c>
      <c r="C5" s="47" t="s">
        <v>144</v>
      </c>
      <c r="D5" s="81"/>
      <c r="E5" s="81">
        <f>D5*E6*E7/10000</f>
        <v>0</v>
      </c>
      <c r="F5" s="81">
        <f>E5*F6*F7/10000</f>
        <v>0</v>
      </c>
      <c r="G5" s="81">
        <f>F5*G6*G7/10000</f>
        <v>0</v>
      </c>
      <c r="H5" s="81">
        <f>G5*H6*H7/10000</f>
        <v>0</v>
      </c>
      <c r="I5" s="214" t="s">
        <v>221</v>
      </c>
    </row>
    <row r="6" spans="1:9" ht="51.75" customHeight="1" thickBot="1">
      <c r="A6" s="256"/>
      <c r="B6" s="47" t="s">
        <v>361</v>
      </c>
      <c r="C6" s="47" t="s">
        <v>290</v>
      </c>
      <c r="D6" s="81"/>
      <c r="E6" s="81"/>
      <c r="F6" s="81"/>
      <c r="G6" s="81"/>
      <c r="H6" s="81"/>
      <c r="I6" s="215"/>
    </row>
    <row r="7" spans="1:9" ht="26.25" thickBot="1">
      <c r="A7" s="257"/>
      <c r="B7" s="47" t="s">
        <v>296</v>
      </c>
      <c r="C7" s="47" t="s">
        <v>292</v>
      </c>
      <c r="D7" s="81"/>
      <c r="E7" s="81"/>
      <c r="F7" s="81"/>
      <c r="G7" s="81"/>
      <c r="H7" s="81"/>
      <c r="I7" s="215"/>
    </row>
    <row r="8" spans="1:9" ht="26.25" customHeight="1" thickBot="1">
      <c r="A8" s="49" t="s">
        <v>107</v>
      </c>
      <c r="B8" s="47" t="s">
        <v>122</v>
      </c>
      <c r="C8" s="47" t="s">
        <v>144</v>
      </c>
      <c r="D8" s="81"/>
      <c r="E8" s="81"/>
      <c r="F8" s="81"/>
      <c r="G8" s="81"/>
      <c r="H8" s="81"/>
      <c r="I8" s="215"/>
    </row>
    <row r="9" spans="1:9" ht="26.25" thickBot="1">
      <c r="A9" s="49" t="s">
        <v>67</v>
      </c>
      <c r="B9" s="47" t="s">
        <v>362</v>
      </c>
      <c r="C9" s="47" t="s">
        <v>144</v>
      </c>
      <c r="D9" s="81"/>
      <c r="E9" s="81"/>
      <c r="F9" s="81"/>
      <c r="G9" s="81"/>
      <c r="H9" s="81"/>
      <c r="I9" s="215"/>
    </row>
    <row r="10" spans="1:9" ht="26.25" thickBot="1">
      <c r="A10" s="49" t="s">
        <v>68</v>
      </c>
      <c r="B10" s="47" t="s">
        <v>363</v>
      </c>
      <c r="C10" s="47" t="s">
        <v>144</v>
      </c>
      <c r="D10" s="81"/>
      <c r="E10" s="81"/>
      <c r="F10" s="81"/>
      <c r="G10" s="81"/>
      <c r="H10" s="81"/>
      <c r="I10" s="215"/>
    </row>
    <row r="11" spans="1:9" ht="27" customHeight="1" thickBot="1">
      <c r="A11" s="49" t="s">
        <v>69</v>
      </c>
      <c r="B11" s="47" t="s">
        <v>364</v>
      </c>
      <c r="C11" s="47" t="s">
        <v>144</v>
      </c>
      <c r="D11" s="81"/>
      <c r="E11" s="81"/>
      <c r="F11" s="81"/>
      <c r="G11" s="81"/>
      <c r="H11" s="81"/>
      <c r="I11" s="215"/>
    </row>
    <row r="12" spans="1:9" ht="27.75" customHeight="1" thickBot="1">
      <c r="A12" s="49" t="s">
        <v>70</v>
      </c>
      <c r="B12" s="47" t="s">
        <v>365</v>
      </c>
      <c r="C12" s="47" t="s">
        <v>144</v>
      </c>
      <c r="D12" s="81"/>
      <c r="E12" s="81"/>
      <c r="F12" s="81"/>
      <c r="G12" s="81"/>
      <c r="H12" s="81"/>
      <c r="I12" s="215"/>
    </row>
    <row r="13" spans="1:9" ht="27" customHeight="1" thickBot="1">
      <c r="A13" s="49" t="s">
        <v>83</v>
      </c>
      <c r="B13" s="47" t="s">
        <v>366</v>
      </c>
      <c r="C13" s="47" t="s">
        <v>144</v>
      </c>
      <c r="D13" s="81"/>
      <c r="E13" s="81"/>
      <c r="F13" s="81"/>
      <c r="G13" s="81"/>
      <c r="H13" s="81"/>
      <c r="I13" s="215"/>
    </row>
    <row r="14" spans="1:9" ht="27" customHeight="1" thickBot="1">
      <c r="A14" s="49" t="s">
        <v>350</v>
      </c>
      <c r="B14" s="47" t="s">
        <v>367</v>
      </c>
      <c r="C14" s="47" t="s">
        <v>144</v>
      </c>
      <c r="D14" s="81"/>
      <c r="E14" s="81"/>
      <c r="F14" s="81"/>
      <c r="G14" s="81"/>
      <c r="H14" s="81"/>
      <c r="I14" s="216"/>
    </row>
    <row r="15" spans="1:9" ht="31.5" customHeight="1" thickBot="1">
      <c r="A15" s="7" t="s">
        <v>104</v>
      </c>
      <c r="B15" s="8" t="s">
        <v>368</v>
      </c>
      <c r="C15" s="16" t="s">
        <v>144</v>
      </c>
      <c r="D15" s="84">
        <f>D5</f>
        <v>0</v>
      </c>
      <c r="E15" s="84">
        <f>E5</f>
        <v>0</v>
      </c>
      <c r="F15" s="84">
        <f>F5</f>
        <v>0</v>
      </c>
      <c r="G15" s="84">
        <f>G5</f>
        <v>0</v>
      </c>
      <c r="H15" s="84">
        <f>H5</f>
        <v>0</v>
      </c>
      <c r="I15" s="143" t="s">
        <v>224</v>
      </c>
    </row>
    <row r="16" spans="1:9" ht="27" customHeight="1" thickBot="1">
      <c r="A16" s="15" t="s">
        <v>53</v>
      </c>
      <c r="B16" s="3" t="s">
        <v>164</v>
      </c>
      <c r="C16" s="3" t="s">
        <v>144</v>
      </c>
      <c r="D16" s="78"/>
      <c r="E16" s="78"/>
      <c r="F16" s="78"/>
      <c r="G16" s="78"/>
      <c r="H16" s="78"/>
      <c r="I16" s="144"/>
    </row>
    <row r="17" spans="1:13" ht="15.75" customHeight="1" thickBot="1">
      <c r="A17" s="15" t="s">
        <v>54</v>
      </c>
      <c r="B17" s="3" t="s">
        <v>369</v>
      </c>
      <c r="C17" s="3"/>
      <c r="D17" s="78">
        <f>D15-D16</f>
        <v>0</v>
      </c>
      <c r="E17" s="78">
        <f>E15-E16</f>
        <v>0</v>
      </c>
      <c r="F17" s="78">
        <f>F15-F16</f>
        <v>0</v>
      </c>
      <c r="G17" s="78">
        <f>G15-G16</f>
        <v>0</v>
      </c>
      <c r="H17" s="78">
        <f>H15-H16</f>
        <v>0</v>
      </c>
      <c r="I17" s="144"/>
    </row>
    <row r="18" spans="1:13" ht="16.5" customHeight="1" thickBot="1">
      <c r="A18" s="15"/>
      <c r="B18" s="29" t="s">
        <v>370</v>
      </c>
      <c r="C18" s="3"/>
      <c r="D18" s="78"/>
      <c r="E18" s="78"/>
      <c r="F18" s="78"/>
      <c r="G18" s="78"/>
      <c r="H18" s="78"/>
      <c r="I18" s="144"/>
      <c r="J18" s="224"/>
      <c r="K18" s="210"/>
      <c r="L18" s="36">
        <v>-190</v>
      </c>
    </row>
    <row r="19" spans="1:13" ht="24.75" customHeight="1" thickBot="1">
      <c r="A19" s="15" t="s">
        <v>115</v>
      </c>
      <c r="B19" s="29" t="s">
        <v>371</v>
      </c>
      <c r="C19" s="3" t="s">
        <v>144</v>
      </c>
      <c r="D19" s="78"/>
      <c r="E19" s="78"/>
      <c r="F19" s="78"/>
      <c r="G19" s="78"/>
      <c r="H19" s="78"/>
      <c r="I19" s="144"/>
      <c r="J19" s="37" t="s">
        <v>166</v>
      </c>
      <c r="K19" s="204"/>
      <c r="L19" s="204"/>
    </row>
    <row r="20" spans="1:13" ht="24.75" customHeight="1" thickBot="1">
      <c r="A20" s="15"/>
      <c r="B20" s="29" t="s">
        <v>188</v>
      </c>
      <c r="C20" s="3" t="s">
        <v>144</v>
      </c>
      <c r="D20" s="78"/>
      <c r="E20" s="78"/>
      <c r="F20" s="78"/>
      <c r="G20" s="78"/>
      <c r="H20" s="78"/>
      <c r="I20" s="144"/>
      <c r="J20" s="37"/>
      <c r="K20" s="37"/>
      <c r="L20" s="37"/>
    </row>
    <row r="21" spans="1:13" ht="31.5" customHeight="1" thickBot="1">
      <c r="A21" s="15" t="s">
        <v>116</v>
      </c>
      <c r="B21" s="29" t="s">
        <v>372</v>
      </c>
      <c r="C21" s="3" t="s">
        <v>144</v>
      </c>
      <c r="D21" s="78">
        <f>D23+D24+D25</f>
        <v>0</v>
      </c>
      <c r="E21" s="78">
        <f>E23+E24+E25</f>
        <v>0</v>
      </c>
      <c r="F21" s="78">
        <f>F23+F24+F25</f>
        <v>0</v>
      </c>
      <c r="G21" s="78">
        <f>G23+G24+G25</f>
        <v>0</v>
      </c>
      <c r="H21" s="78">
        <f>H23+H24+H25</f>
        <v>0</v>
      </c>
      <c r="I21" s="144"/>
      <c r="J21" s="38"/>
      <c r="K21" s="204" t="s">
        <v>183</v>
      </c>
      <c r="L21" s="204"/>
    </row>
    <row r="22" spans="1:13" ht="31.5" customHeight="1" thickBot="1">
      <c r="A22" s="15"/>
      <c r="B22" s="30" t="s">
        <v>370</v>
      </c>
      <c r="C22" s="3"/>
      <c r="D22" s="78"/>
      <c r="E22" s="78"/>
      <c r="F22" s="78"/>
      <c r="G22" s="78"/>
      <c r="H22" s="78"/>
      <c r="I22" s="144"/>
      <c r="J22" s="38"/>
      <c r="K22" s="204" t="s">
        <v>184</v>
      </c>
      <c r="L22" s="204"/>
    </row>
    <row r="23" spans="1:13" ht="47.25" customHeight="1" thickBot="1">
      <c r="A23" s="15" t="s">
        <v>117</v>
      </c>
      <c r="B23" s="30" t="s">
        <v>373</v>
      </c>
      <c r="C23" s="3" t="s">
        <v>144</v>
      </c>
      <c r="D23" s="78"/>
      <c r="E23" s="78"/>
      <c r="F23" s="78"/>
      <c r="G23" s="78"/>
      <c r="H23" s="78"/>
      <c r="I23" s="144"/>
      <c r="J23" s="38"/>
      <c r="K23" s="204" t="s">
        <v>185</v>
      </c>
      <c r="L23" s="204"/>
    </row>
    <row r="24" spans="1:13" ht="31.5" customHeight="1" thickBot="1">
      <c r="A24" s="15" t="s">
        <v>118</v>
      </c>
      <c r="B24" s="30" t="s">
        <v>374</v>
      </c>
      <c r="C24" s="3" t="s">
        <v>144</v>
      </c>
      <c r="D24" s="78"/>
      <c r="E24" s="78"/>
      <c r="F24" s="78"/>
      <c r="G24" s="78"/>
      <c r="H24" s="78"/>
      <c r="I24" s="144"/>
      <c r="J24" s="38"/>
      <c r="K24" s="204" t="s">
        <v>186</v>
      </c>
      <c r="L24" s="204"/>
    </row>
    <row r="25" spans="1:13" ht="40.5" customHeight="1" thickBot="1">
      <c r="A25" s="15" t="s">
        <v>119</v>
      </c>
      <c r="B25" s="30" t="s">
        <v>375</v>
      </c>
      <c r="C25" s="3" t="s">
        <v>144</v>
      </c>
      <c r="D25" s="78"/>
      <c r="E25" s="78"/>
      <c r="F25" s="78"/>
      <c r="G25" s="78"/>
      <c r="H25" s="78"/>
      <c r="I25" s="144"/>
      <c r="J25" s="38"/>
      <c r="K25" s="204" t="s">
        <v>187</v>
      </c>
      <c r="L25" s="204"/>
    </row>
    <row r="26" spans="1:13" ht="40.5" customHeight="1" thickBot="1">
      <c r="A26" s="15" t="s">
        <v>120</v>
      </c>
      <c r="B26" s="29" t="s">
        <v>376</v>
      </c>
      <c r="C26" s="3" t="s">
        <v>144</v>
      </c>
      <c r="D26" s="78"/>
      <c r="E26" s="78"/>
      <c r="F26" s="78"/>
      <c r="G26" s="78"/>
      <c r="H26" s="78"/>
      <c r="I26" s="144"/>
      <c r="J26" s="38"/>
      <c r="K26" s="37"/>
      <c r="L26" s="37"/>
    </row>
    <row r="27" spans="1:13" ht="26.25" customHeight="1" thickBot="1">
      <c r="A27" s="15" t="s">
        <v>189</v>
      </c>
      <c r="B27" s="29" t="s">
        <v>377</v>
      </c>
      <c r="C27" s="3" t="s">
        <v>144</v>
      </c>
      <c r="D27" s="78">
        <f>D17-D19-D20-D21-D26</f>
        <v>0</v>
      </c>
      <c r="E27" s="78">
        <f>E17-E19-E20-E21-E26</f>
        <v>0</v>
      </c>
      <c r="F27" s="78">
        <f>F17-F19-F20-F21-F26</f>
        <v>0</v>
      </c>
      <c r="G27" s="78">
        <f>G17-G19-G20-G21-G26</f>
        <v>0</v>
      </c>
      <c r="H27" s="78">
        <f>H17-H19-H20-H21-H26</f>
        <v>0</v>
      </c>
      <c r="I27" s="145"/>
      <c r="J27" s="39" t="s">
        <v>190</v>
      </c>
      <c r="K27" s="39" t="s">
        <v>191</v>
      </c>
      <c r="L27" s="39" t="s">
        <v>192</v>
      </c>
      <c r="M27" s="39" t="s">
        <v>193</v>
      </c>
    </row>
    <row r="29" spans="1:13" ht="32.25" customHeight="1">
      <c r="A29" s="232" t="s">
        <v>45</v>
      </c>
      <c r="B29" s="232"/>
      <c r="C29" s="232"/>
      <c r="D29" s="232"/>
      <c r="E29" s="232"/>
      <c r="F29" s="232"/>
      <c r="G29" s="232"/>
      <c r="H29" s="232"/>
      <c r="I29" s="232"/>
    </row>
    <row r="30" spans="1:13" ht="42.75" customHeight="1">
      <c r="A30" s="232" t="s">
        <v>156</v>
      </c>
      <c r="B30" s="232"/>
      <c r="C30" s="232"/>
      <c r="D30" s="232"/>
      <c r="E30" s="232"/>
      <c r="F30" s="232"/>
      <c r="G30" s="232"/>
      <c r="H30" s="232"/>
      <c r="I30" s="232"/>
    </row>
    <row r="31" spans="1:13" ht="60" customHeight="1">
      <c r="A31" s="232" t="s">
        <v>46</v>
      </c>
      <c r="B31" s="232"/>
      <c r="C31" s="232"/>
      <c r="D31" s="232"/>
      <c r="E31" s="232"/>
      <c r="F31" s="232"/>
      <c r="G31" s="232"/>
      <c r="H31" s="232"/>
      <c r="I31" s="232"/>
    </row>
  </sheetData>
  <mergeCells count="21">
    <mergeCell ref="I2:I3"/>
    <mergeCell ref="A31:I31"/>
    <mergeCell ref="K25:L25"/>
    <mergeCell ref="A29:I29"/>
    <mergeCell ref="A30:I30"/>
    <mergeCell ref="A1:I1"/>
    <mergeCell ref="A2:A3"/>
    <mergeCell ref="B2:B3"/>
    <mergeCell ref="C2:C3"/>
    <mergeCell ref="E2:E3"/>
    <mergeCell ref="F2:H2"/>
    <mergeCell ref="B4:I4"/>
    <mergeCell ref="A5:A7"/>
    <mergeCell ref="I5:I14"/>
    <mergeCell ref="K24:L24"/>
    <mergeCell ref="J18:K18"/>
    <mergeCell ref="I15:I27"/>
    <mergeCell ref="K19:L19"/>
    <mergeCell ref="K21:L21"/>
    <mergeCell ref="K22:L22"/>
    <mergeCell ref="K23:L23"/>
  </mergeCells>
  <phoneticPr fontId="19" type="noConversion"/>
  <hyperlinks>
    <hyperlink ref="A29" location="_ftnref1" display="_ftnref1"/>
    <hyperlink ref="A30" location="_ftnref2" display="_ftnref2"/>
    <hyperlink ref="A31" location="_ftnref3" display="_ftnref3"/>
  </hyperlinks>
  <pageMargins left="0.7" right="0.7" top="0.75" bottom="0.75" header="0.3" footer="0.3"/>
  <pageSetup paperSize="9" scale="46" fitToHeight="0" orientation="portrait" r:id="rId1"/>
  <legacyDrawing r:id="rId2"/>
  <oleObjects>
    <oleObject progId="Equation.3" shapeId="9217" r:id="rId3"/>
    <oleObject progId="Equation.3" shapeId="9218" r:id="rId4"/>
    <oleObject progId="Equation.3" shapeId="9219" r:id="rId5"/>
    <oleObject progId="Equation.3" shapeId="9220" r:id="rId6"/>
    <oleObject progId="Equation.3" shapeId="9221" r:id="rId7"/>
    <oleObject progId="Equation.3" shapeId="9222" r:id="rId8"/>
  </oleObjects>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Normal="120" zoomScaleSheetLayoutView="120" zoomScalePageLayoutView="120" workbookViewId="0">
      <selection sqref="A1:I1"/>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0.5" customHeight="1" thickBot="1">
      <c r="A1" s="209" t="s">
        <v>240</v>
      </c>
      <c r="B1" s="226"/>
      <c r="C1" s="226"/>
      <c r="D1" s="226"/>
      <c r="E1" s="226"/>
      <c r="F1" s="226"/>
      <c r="G1" s="226"/>
      <c r="H1" s="226"/>
      <c r="I1" s="226"/>
    </row>
    <row r="2" spans="1:9" ht="27.75" customHeight="1" thickBot="1">
      <c r="A2" s="211" t="s">
        <v>259</v>
      </c>
      <c r="B2" s="202" t="s">
        <v>260</v>
      </c>
      <c r="C2" s="202" t="s">
        <v>261</v>
      </c>
      <c r="D2" s="12" t="s">
        <v>262</v>
      </c>
      <c r="E2" s="202" t="s">
        <v>241</v>
      </c>
      <c r="F2" s="205" t="s">
        <v>265</v>
      </c>
      <c r="G2" s="230"/>
      <c r="H2" s="231"/>
      <c r="I2" s="202" t="s">
        <v>266</v>
      </c>
    </row>
    <row r="3" spans="1:9" ht="15.75" thickBot="1">
      <c r="A3" s="212"/>
      <c r="B3" s="203"/>
      <c r="C3" s="203"/>
      <c r="D3" s="1">
        <v>2015</v>
      </c>
      <c r="E3" s="203"/>
      <c r="F3" s="1">
        <v>2017</v>
      </c>
      <c r="G3" s="1">
        <v>2018</v>
      </c>
      <c r="H3" s="1">
        <v>2019</v>
      </c>
      <c r="I3" s="203"/>
    </row>
    <row r="4" spans="1:9" ht="18.75" customHeight="1" thickBot="1">
      <c r="A4" s="6" t="s">
        <v>378</v>
      </c>
      <c r="B4" s="5" t="s">
        <v>366</v>
      </c>
      <c r="C4" s="3"/>
      <c r="D4" s="3"/>
      <c r="E4" s="3"/>
      <c r="F4" s="3"/>
      <c r="G4" s="3"/>
      <c r="H4" s="3"/>
      <c r="I4" s="3"/>
    </row>
    <row r="5" spans="1:9" ht="20.25" customHeight="1">
      <c r="A5" s="152">
        <v>1</v>
      </c>
      <c r="B5" s="166" t="s">
        <v>128</v>
      </c>
      <c r="C5" s="166" t="s">
        <v>144</v>
      </c>
      <c r="D5" s="171"/>
      <c r="E5" s="270">
        <f>D5*E7*E8/10000</f>
        <v>0</v>
      </c>
      <c r="F5" s="270">
        <f>E5*F7*F8/10000</f>
        <v>0</v>
      </c>
      <c r="G5" s="270">
        <f>F5*G7*G8/10000</f>
        <v>0</v>
      </c>
      <c r="H5" s="270">
        <f>G5*H7*H8/10000</f>
        <v>0</v>
      </c>
      <c r="I5" s="143" t="s">
        <v>225</v>
      </c>
    </row>
    <row r="6" spans="1:9" ht="18.75" customHeight="1" thickBot="1">
      <c r="A6" s="153"/>
      <c r="B6" s="167"/>
      <c r="C6" s="167"/>
      <c r="D6" s="172"/>
      <c r="E6" s="271"/>
      <c r="F6" s="271"/>
      <c r="G6" s="271"/>
      <c r="H6" s="271"/>
      <c r="I6" s="144"/>
    </row>
    <row r="7" spans="1:9" ht="52.5" customHeight="1" thickBot="1">
      <c r="A7" s="153"/>
      <c r="B7" s="14" t="s">
        <v>298</v>
      </c>
      <c r="C7" s="11" t="s">
        <v>290</v>
      </c>
      <c r="D7" s="85"/>
      <c r="E7" s="85"/>
      <c r="F7" s="85"/>
      <c r="G7" s="85"/>
      <c r="H7" s="85"/>
      <c r="I7" s="144"/>
    </row>
    <row r="8" spans="1:9" ht="51" customHeight="1" thickBot="1">
      <c r="A8" s="154"/>
      <c r="B8" s="14" t="s">
        <v>296</v>
      </c>
      <c r="C8" s="11" t="s">
        <v>292</v>
      </c>
      <c r="D8" s="85"/>
      <c r="E8" s="85"/>
      <c r="F8" s="85"/>
      <c r="G8" s="85"/>
      <c r="H8" s="85"/>
      <c r="I8" s="145"/>
    </row>
    <row r="9" spans="1:9" ht="249" customHeight="1" thickBot="1">
      <c r="A9" s="15">
        <v>2</v>
      </c>
      <c r="B9" s="3" t="s">
        <v>127</v>
      </c>
      <c r="C9" s="3" t="s">
        <v>379</v>
      </c>
      <c r="D9" s="86"/>
      <c r="E9" s="86">
        <v>1400.75</v>
      </c>
      <c r="F9" s="86"/>
      <c r="G9" s="86"/>
      <c r="H9" s="86"/>
      <c r="I9" s="219" t="s">
        <v>227</v>
      </c>
    </row>
    <row r="10" spans="1:9" ht="21.75" customHeight="1" thickBot="1">
      <c r="A10" s="26" t="s">
        <v>67</v>
      </c>
      <c r="B10" s="18" t="s">
        <v>380</v>
      </c>
      <c r="C10" s="25"/>
      <c r="D10" s="87"/>
      <c r="E10" s="87"/>
      <c r="F10" s="87"/>
      <c r="G10" s="87"/>
      <c r="H10" s="87"/>
      <c r="I10" s="233"/>
    </row>
    <row r="11" spans="1:9" ht="15.75" customHeight="1" thickBot="1">
      <c r="A11" s="26"/>
      <c r="B11" s="28" t="s">
        <v>165</v>
      </c>
      <c r="C11" s="3" t="s">
        <v>379</v>
      </c>
      <c r="D11" s="88"/>
      <c r="E11" s="88">
        <v>409.59</v>
      </c>
      <c r="F11" s="88"/>
      <c r="G11" s="88"/>
      <c r="H11" s="88"/>
      <c r="I11" s="233"/>
    </row>
    <row r="12" spans="1:9" ht="26.25" thickBot="1">
      <c r="A12" s="27"/>
      <c r="B12" s="10" t="s">
        <v>381</v>
      </c>
      <c r="C12" s="3" t="s">
        <v>379</v>
      </c>
      <c r="D12" s="86"/>
      <c r="E12" s="86">
        <v>344.8</v>
      </c>
      <c r="F12" s="86"/>
      <c r="G12" s="86"/>
      <c r="H12" s="86"/>
      <c r="I12" s="233"/>
    </row>
    <row r="13" spans="1:9" ht="88.5" customHeight="1" thickBot="1">
      <c r="A13" s="15"/>
      <c r="B13" s="10" t="s">
        <v>382</v>
      </c>
      <c r="C13" s="3" t="s">
        <v>379</v>
      </c>
      <c r="D13" s="86"/>
      <c r="E13" s="86">
        <v>646.36</v>
      </c>
      <c r="F13" s="86"/>
      <c r="G13" s="86"/>
      <c r="H13" s="86"/>
      <c r="I13" s="220"/>
    </row>
    <row r="14" spans="1:9" ht="62.25" customHeight="1" thickBot="1">
      <c r="A14" s="15" t="s">
        <v>68</v>
      </c>
      <c r="B14" s="8" t="s">
        <v>126</v>
      </c>
      <c r="C14" s="3" t="s">
        <v>379</v>
      </c>
      <c r="D14" s="79"/>
      <c r="E14" s="79"/>
      <c r="F14" s="79"/>
      <c r="G14" s="79"/>
      <c r="H14" s="79"/>
      <c r="I14" s="20" t="s">
        <v>228</v>
      </c>
    </row>
    <row r="15" spans="1:9" ht="168.75" customHeight="1" thickBot="1">
      <c r="A15" s="15">
        <v>3</v>
      </c>
      <c r="B15" s="3" t="s">
        <v>125</v>
      </c>
      <c r="C15" s="3" t="s">
        <v>383</v>
      </c>
      <c r="D15" s="79">
        <v>26.8</v>
      </c>
      <c r="E15" s="79">
        <v>26.8</v>
      </c>
      <c r="F15" s="79"/>
      <c r="G15" s="79"/>
      <c r="H15" s="79"/>
      <c r="I15" s="20" t="s">
        <v>229</v>
      </c>
    </row>
    <row r="17" spans="1:9" ht="32.25" customHeight="1">
      <c r="A17" s="232" t="s">
        <v>45</v>
      </c>
      <c r="B17" s="232"/>
      <c r="C17" s="232"/>
      <c r="D17" s="232"/>
      <c r="E17" s="232"/>
      <c r="F17" s="232"/>
      <c r="G17" s="232"/>
      <c r="H17" s="232"/>
      <c r="I17" s="232"/>
    </row>
    <row r="18" spans="1:9" ht="42.75" customHeight="1">
      <c r="A18" s="232" t="s">
        <v>156</v>
      </c>
      <c r="B18" s="232"/>
      <c r="C18" s="232"/>
      <c r="D18" s="232"/>
      <c r="E18" s="232"/>
      <c r="F18" s="232"/>
      <c r="G18" s="232"/>
      <c r="H18" s="232"/>
      <c r="I18" s="232"/>
    </row>
    <row r="19" spans="1:9" ht="60" customHeight="1">
      <c r="A19" s="232" t="s">
        <v>46</v>
      </c>
      <c r="B19" s="232"/>
      <c r="C19" s="232"/>
      <c r="D19" s="232"/>
      <c r="E19" s="232"/>
      <c r="F19" s="232"/>
      <c r="G19" s="232"/>
      <c r="H19" s="232"/>
      <c r="I19" s="232"/>
    </row>
  </sheetData>
  <mergeCells count="20">
    <mergeCell ref="A5:A8"/>
    <mergeCell ref="B5:B6"/>
    <mergeCell ref="C5:C6"/>
    <mergeCell ref="A1:I1"/>
    <mergeCell ref="A2:A3"/>
    <mergeCell ref="B2:B3"/>
    <mergeCell ref="C2:C3"/>
    <mergeCell ref="E2:E3"/>
    <mergeCell ref="F2:H2"/>
    <mergeCell ref="I2:I3"/>
    <mergeCell ref="D5:D6"/>
    <mergeCell ref="E5:E6"/>
    <mergeCell ref="F5:F6"/>
    <mergeCell ref="A17:I17"/>
    <mergeCell ref="A18:I18"/>
    <mergeCell ref="A19:I19"/>
    <mergeCell ref="G5:G6"/>
    <mergeCell ref="H5:H6"/>
    <mergeCell ref="I5:I8"/>
    <mergeCell ref="I9:I13"/>
  </mergeCells>
  <phoneticPr fontId="19" type="noConversion"/>
  <hyperlinks>
    <hyperlink ref="A17" location="_ftnref1" display="_ftnref1"/>
    <hyperlink ref="A18" location="_ftnref2" display="_ftnref2"/>
    <hyperlink ref="A19" location="_ftnref3" display="_ftnref3"/>
  </hyperlink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Форма целиком</vt:lpstr>
      <vt:lpstr>Демография</vt:lpstr>
      <vt:lpstr>Рынок труда и занятость</vt:lpstr>
      <vt:lpstr>Промышленное производство</vt:lpstr>
      <vt:lpstr>Сельское хоз-во</vt:lpstr>
      <vt:lpstr>Пр-во важнейших видов продукции</vt:lpstr>
      <vt:lpstr>Потребительский рынок</vt:lpstr>
      <vt:lpstr>Инвестиции</vt:lpstr>
      <vt:lpstr>Строительство</vt:lpstr>
      <vt:lpstr>Транспорт</vt:lpstr>
      <vt:lpstr>Финансы</vt:lpstr>
      <vt:lpstr>Развитие социальной сферы</vt:lpstr>
      <vt:lpstr>'Промышленное производство'!_ftn1</vt:lpstr>
      <vt:lpstr>'Форма целиком'!_ftn1</vt:lpstr>
      <vt:lpstr>'Промышленное производство'!_ftn2</vt:lpstr>
      <vt:lpstr>'Форма целиком'!_ftn2</vt:lpstr>
      <vt:lpstr>'Промышленное производство'!_ftn3</vt:lpstr>
      <vt:lpstr>'Форма целиком'!_ftn3</vt:lpstr>
      <vt:lpstr>'Форма целиком'!_ftnref1</vt:lpstr>
      <vt:lpstr>'Форма целиком'!_ftnref2</vt:lpstr>
      <vt:lpstr>'Форма целиком'!_ftnref3</vt:lpstr>
      <vt:lpstr>'Форма целиком'!_Ref346553369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2016-09-22T05:27:39Z</cp:lastPrinted>
  <dcterms:created xsi:type="dcterms:W3CDTF">2006-09-28T05:33:49Z</dcterms:created>
  <dcterms:modified xsi:type="dcterms:W3CDTF">2016-09-22T11:18:25Z</dcterms:modified>
</cp:coreProperties>
</file>